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U\Desktop\"/>
    </mc:Choice>
  </mc:AlternateContent>
  <bookViews>
    <workbookView xWindow="0" yWindow="0" windowWidth="20490" windowHeight="7755" activeTab="1"/>
  </bookViews>
  <sheets>
    <sheet name="POS-POLF" sheetId="36468" r:id="rId1"/>
    <sheet name="POS-FIN" sheetId="36469" r:id="rId2"/>
    <sheet name="DVOJICE" sheetId="30624" r:id="rId3"/>
  </sheets>
  <calcPr calcId="152511"/>
</workbook>
</file>

<file path=xl/calcChain.xml><?xml version="1.0" encoding="utf-8"?>
<calcChain xmlns="http://schemas.openxmlformats.org/spreadsheetml/2006/main">
  <c r="I19" i="36469" l="1"/>
  <c r="I20" i="36469"/>
  <c r="I21" i="36469"/>
  <c r="I22" i="36469"/>
  <c r="I23" i="36469"/>
  <c r="I24" i="36469"/>
  <c r="I25" i="36469"/>
  <c r="I26" i="36469"/>
  <c r="I27" i="36469"/>
  <c r="I28" i="36469"/>
  <c r="I29" i="36469"/>
  <c r="N29" i="36469"/>
  <c r="M29" i="36469"/>
  <c r="O29" i="36469" s="1"/>
  <c r="L29" i="36469"/>
  <c r="N28" i="36469"/>
  <c r="M28" i="36469"/>
  <c r="O28" i="36469" s="1"/>
  <c r="L28" i="36469"/>
  <c r="N27" i="36469"/>
  <c r="M27" i="36469"/>
  <c r="O27" i="36469" s="1"/>
  <c r="L27" i="36469"/>
  <c r="N26" i="36469"/>
  <c r="M26" i="36469"/>
  <c r="L26" i="36469"/>
  <c r="N25" i="36469"/>
  <c r="M25" i="36469"/>
  <c r="O25" i="36469" s="1"/>
  <c r="L25" i="36469"/>
  <c r="N24" i="36469"/>
  <c r="M24" i="36469"/>
  <c r="O24" i="36469" s="1"/>
  <c r="L24" i="36469"/>
  <c r="N23" i="36469"/>
  <c r="M23" i="36469"/>
  <c r="L23" i="36469"/>
  <c r="N22" i="36469"/>
  <c r="M22" i="36469"/>
  <c r="L22" i="36469"/>
  <c r="N21" i="36469"/>
  <c r="M21" i="36469"/>
  <c r="O21" i="36469" s="1"/>
  <c r="L21" i="36469"/>
  <c r="N20" i="36469"/>
  <c r="M20" i="36469"/>
  <c r="O20" i="36469" s="1"/>
  <c r="L20" i="36469"/>
  <c r="N19" i="36469"/>
  <c r="M19" i="36469"/>
  <c r="O19" i="36469" s="1"/>
  <c r="L19" i="36469"/>
  <c r="N18" i="36469"/>
  <c r="M18" i="36469"/>
  <c r="L18" i="36469"/>
  <c r="I18" i="36469"/>
  <c r="N17" i="36469"/>
  <c r="M17" i="36469"/>
  <c r="L17" i="36469"/>
  <c r="I17" i="36469"/>
  <c r="N16" i="36469"/>
  <c r="M16" i="36469"/>
  <c r="L16" i="36469"/>
  <c r="I16" i="36469"/>
  <c r="N15" i="36469"/>
  <c r="M15" i="36469"/>
  <c r="L15" i="36469"/>
  <c r="I15" i="36469"/>
  <c r="N14" i="36469"/>
  <c r="M14" i="36469"/>
  <c r="L14" i="36469"/>
  <c r="I14" i="36469"/>
  <c r="N13" i="36469"/>
  <c r="M13" i="36469"/>
  <c r="L13" i="36469"/>
  <c r="I13" i="36469"/>
  <c r="N12" i="36469"/>
  <c r="M12" i="36469"/>
  <c r="L12" i="36469"/>
  <c r="I12" i="36469"/>
  <c r="N11" i="36469"/>
  <c r="M11" i="36469"/>
  <c r="L11" i="36469"/>
  <c r="I11" i="36469"/>
  <c r="N10" i="36469"/>
  <c r="M10" i="36469"/>
  <c r="L10" i="36469"/>
  <c r="I10" i="36469"/>
  <c r="O23" i="36469" l="1"/>
  <c r="O10" i="36469"/>
  <c r="O11" i="36469"/>
  <c r="O12" i="36469"/>
  <c r="O13" i="36469"/>
  <c r="O14" i="36469"/>
  <c r="O15" i="36469"/>
  <c r="O16" i="36469"/>
  <c r="O17" i="36469"/>
  <c r="O18" i="36469"/>
  <c r="O22" i="36469"/>
  <c r="O26" i="36469"/>
  <c r="N31" i="36469"/>
  <c r="O31" i="36469"/>
  <c r="M31" i="36469"/>
  <c r="K31" i="36469"/>
  <c r="L31" i="36469"/>
  <c r="J31" i="36469"/>
  <c r="H31" i="36469"/>
  <c r="I31" i="36469"/>
  <c r="G31" i="36469"/>
  <c r="E31" i="36469"/>
  <c r="F31" i="36469"/>
  <c r="D31" i="36469"/>
  <c r="H66" i="36468" l="1"/>
  <c r="I66" i="36468"/>
  <c r="G66" i="36468"/>
  <c r="D67" i="36468"/>
  <c r="E66" i="36468"/>
  <c r="K66" i="36468" s="1"/>
  <c r="F66" i="36468"/>
  <c r="L66" i="36468" s="1"/>
  <c r="D66" i="36468"/>
  <c r="J66" i="36468" s="1"/>
  <c r="H38" i="30624"/>
  <c r="G38" i="30624"/>
  <c r="E38" i="30624"/>
  <c r="D38" i="30624"/>
  <c r="J38" i="30624" s="1"/>
  <c r="K37" i="30624"/>
  <c r="J37" i="30624"/>
  <c r="I37" i="30624"/>
  <c r="F37" i="30624"/>
  <c r="L37" i="30624" s="1"/>
  <c r="K36" i="30624"/>
  <c r="J36" i="30624"/>
  <c r="I36" i="30624"/>
  <c r="I38" i="30624" s="1"/>
  <c r="F36" i="30624"/>
  <c r="F38" i="30624" s="1"/>
  <c r="L38" i="30624" s="1"/>
  <c r="H14" i="30624"/>
  <c r="G14" i="30624"/>
  <c r="E14" i="30624"/>
  <c r="K14" i="30624" s="1"/>
  <c r="D14" i="30624"/>
  <c r="J14" i="30624" s="1"/>
  <c r="K13" i="30624"/>
  <c r="J13" i="30624"/>
  <c r="I13" i="30624"/>
  <c r="F13" i="30624"/>
  <c r="K12" i="30624"/>
  <c r="J12" i="30624"/>
  <c r="I12" i="30624"/>
  <c r="I14" i="30624" s="1"/>
  <c r="F12" i="30624"/>
  <c r="F14" i="30624" s="1"/>
  <c r="H71" i="30624"/>
  <c r="G71" i="30624"/>
  <c r="E71" i="30624"/>
  <c r="K71" i="30624" s="1"/>
  <c r="D71" i="30624"/>
  <c r="J71" i="30624" s="1"/>
  <c r="K70" i="30624"/>
  <c r="J70" i="30624"/>
  <c r="I70" i="30624"/>
  <c r="F70" i="30624"/>
  <c r="K69" i="30624"/>
  <c r="J69" i="30624"/>
  <c r="I69" i="30624"/>
  <c r="I71" i="30624" s="1"/>
  <c r="F69" i="30624"/>
  <c r="F71" i="30624" s="1"/>
  <c r="L71" i="30624" s="1"/>
  <c r="H35" i="30624"/>
  <c r="G35" i="30624"/>
  <c r="E35" i="30624"/>
  <c r="K35" i="30624" s="1"/>
  <c r="D35" i="30624"/>
  <c r="J35" i="30624" s="1"/>
  <c r="K34" i="30624"/>
  <c r="J34" i="30624"/>
  <c r="I34" i="30624"/>
  <c r="F34" i="30624"/>
  <c r="L34" i="30624" s="1"/>
  <c r="K33" i="30624"/>
  <c r="J33" i="30624"/>
  <c r="I33" i="30624"/>
  <c r="I35" i="30624" s="1"/>
  <c r="F33" i="30624"/>
  <c r="F35" i="30624" s="1"/>
  <c r="L35" i="30624" s="1"/>
  <c r="H41" i="30624"/>
  <c r="G41" i="30624"/>
  <c r="E41" i="30624"/>
  <c r="K41" i="30624" s="1"/>
  <c r="D41" i="30624"/>
  <c r="J41" i="30624" s="1"/>
  <c r="K40" i="30624"/>
  <c r="J40" i="30624"/>
  <c r="I40" i="30624"/>
  <c r="F40" i="30624"/>
  <c r="L40" i="30624" s="1"/>
  <c r="K39" i="30624"/>
  <c r="J39" i="30624"/>
  <c r="I39" i="30624"/>
  <c r="I41" i="30624" s="1"/>
  <c r="F39" i="30624"/>
  <c r="F41" i="30624" s="1"/>
  <c r="L41" i="30624" s="1"/>
  <c r="H65" i="30624"/>
  <c r="G65" i="30624"/>
  <c r="E65" i="30624"/>
  <c r="K65" i="30624" s="1"/>
  <c r="D65" i="30624"/>
  <c r="J65" i="30624" s="1"/>
  <c r="K64" i="30624"/>
  <c r="J64" i="30624"/>
  <c r="I64" i="30624"/>
  <c r="F64" i="30624"/>
  <c r="L64" i="30624" s="1"/>
  <c r="K63" i="30624"/>
  <c r="J63" i="30624"/>
  <c r="I63" i="30624"/>
  <c r="I65" i="30624" s="1"/>
  <c r="F63" i="30624"/>
  <c r="F65" i="30624" s="1"/>
  <c r="L65" i="30624" s="1"/>
  <c r="H74" i="30624"/>
  <c r="G74" i="30624"/>
  <c r="E74" i="30624"/>
  <c r="K74" i="30624" s="1"/>
  <c r="D74" i="30624"/>
  <c r="J74" i="30624" s="1"/>
  <c r="K73" i="30624"/>
  <c r="J73" i="30624"/>
  <c r="I73" i="30624"/>
  <c r="F73" i="30624"/>
  <c r="L73" i="30624" s="1"/>
  <c r="K72" i="30624"/>
  <c r="J72" i="30624"/>
  <c r="I72" i="30624"/>
  <c r="I74" i="30624" s="1"/>
  <c r="F72" i="30624"/>
  <c r="F74" i="30624" s="1"/>
  <c r="L74" i="30624" s="1"/>
  <c r="H23" i="30624"/>
  <c r="G23" i="30624"/>
  <c r="E23" i="30624"/>
  <c r="K23" i="30624" s="1"/>
  <c r="D23" i="30624"/>
  <c r="J23" i="30624" s="1"/>
  <c r="K22" i="30624"/>
  <c r="J22" i="30624"/>
  <c r="I22" i="30624"/>
  <c r="F22" i="30624"/>
  <c r="K21" i="30624"/>
  <c r="J21" i="30624"/>
  <c r="I21" i="30624"/>
  <c r="I23" i="30624" s="1"/>
  <c r="F21" i="30624"/>
  <c r="F23" i="30624" s="1"/>
  <c r="H68" i="30624"/>
  <c r="G68" i="30624"/>
  <c r="E68" i="30624"/>
  <c r="K68" i="30624" s="1"/>
  <c r="D68" i="30624"/>
  <c r="J68" i="30624" s="1"/>
  <c r="K67" i="30624"/>
  <c r="J67" i="30624"/>
  <c r="I67" i="30624"/>
  <c r="I68" i="30624" s="1"/>
  <c r="F67" i="30624"/>
  <c r="L67" i="30624" s="1"/>
  <c r="K66" i="30624"/>
  <c r="J66" i="30624"/>
  <c r="F66" i="30624"/>
  <c r="H50" i="30624"/>
  <c r="G50" i="30624"/>
  <c r="E50" i="30624"/>
  <c r="D50" i="30624"/>
  <c r="J50" i="30624" s="1"/>
  <c r="K49" i="30624"/>
  <c r="J49" i="30624"/>
  <c r="I49" i="30624"/>
  <c r="F49" i="30624"/>
  <c r="L49" i="30624" s="1"/>
  <c r="K48" i="30624"/>
  <c r="J48" i="30624"/>
  <c r="I48" i="30624"/>
  <c r="I50" i="30624" s="1"/>
  <c r="F48" i="30624"/>
  <c r="F50" i="30624" s="1"/>
  <c r="L50" i="30624" s="1"/>
  <c r="H53" i="30624"/>
  <c r="G53" i="30624"/>
  <c r="E53" i="30624"/>
  <c r="D53" i="30624"/>
  <c r="J53" i="30624" s="1"/>
  <c r="K52" i="30624"/>
  <c r="J52" i="30624"/>
  <c r="I52" i="30624"/>
  <c r="F52" i="30624"/>
  <c r="L52" i="30624" s="1"/>
  <c r="K51" i="30624"/>
  <c r="J51" i="30624"/>
  <c r="I51" i="30624"/>
  <c r="I53" i="30624" s="1"/>
  <c r="F51" i="30624"/>
  <c r="F53" i="30624" s="1"/>
  <c r="L53" i="30624" s="1"/>
  <c r="H47" i="30624"/>
  <c r="G47" i="30624"/>
  <c r="E47" i="30624"/>
  <c r="D47" i="30624"/>
  <c r="J47" i="30624" s="1"/>
  <c r="K46" i="30624"/>
  <c r="J46" i="30624"/>
  <c r="F46" i="30624"/>
  <c r="L46" i="30624" s="1"/>
  <c r="K45" i="30624"/>
  <c r="J45" i="30624"/>
  <c r="I45" i="30624"/>
  <c r="I47" i="30624" s="1"/>
  <c r="F45" i="30624"/>
  <c r="F47" i="30624" s="1"/>
  <c r="H80" i="30624"/>
  <c r="G80" i="30624"/>
  <c r="E80" i="30624"/>
  <c r="D80" i="30624"/>
  <c r="K79" i="30624"/>
  <c r="J79" i="30624"/>
  <c r="I79" i="30624"/>
  <c r="F79" i="30624"/>
  <c r="L79" i="30624" s="1"/>
  <c r="K78" i="30624"/>
  <c r="J78" i="30624"/>
  <c r="I78" i="30624"/>
  <c r="I80" i="30624" s="1"/>
  <c r="F78" i="30624"/>
  <c r="F80" i="30624" s="1"/>
  <c r="H26" i="30624"/>
  <c r="G26" i="30624"/>
  <c r="E26" i="30624"/>
  <c r="D26" i="30624"/>
  <c r="K25" i="30624"/>
  <c r="J25" i="30624"/>
  <c r="I25" i="30624"/>
  <c r="F25" i="30624"/>
  <c r="L25" i="30624" s="1"/>
  <c r="K24" i="30624"/>
  <c r="J24" i="30624"/>
  <c r="I24" i="30624"/>
  <c r="I26" i="30624" s="1"/>
  <c r="F24" i="30624"/>
  <c r="F26" i="30624" s="1"/>
  <c r="H44" i="30624"/>
  <c r="G44" i="30624"/>
  <c r="E44" i="30624"/>
  <c r="D44" i="30624"/>
  <c r="K43" i="30624"/>
  <c r="J43" i="30624"/>
  <c r="I43" i="30624"/>
  <c r="F43" i="30624"/>
  <c r="L43" i="30624" s="1"/>
  <c r="K42" i="30624"/>
  <c r="J42" i="30624"/>
  <c r="I42" i="30624"/>
  <c r="I44" i="30624" s="1"/>
  <c r="F42" i="30624"/>
  <c r="F44" i="30624" s="1"/>
  <c r="L44" i="30624" s="1"/>
  <c r="J44" i="30624" l="1"/>
  <c r="J26" i="30624"/>
  <c r="J80" i="30624"/>
  <c r="K47" i="30624"/>
  <c r="K53" i="30624"/>
  <c r="K50" i="30624"/>
  <c r="K44" i="30624"/>
  <c r="K26" i="30624"/>
  <c r="K80" i="30624"/>
  <c r="K38" i="30624"/>
  <c r="L70" i="30624"/>
  <c r="L22" i="30624"/>
  <c r="L23" i="30624"/>
  <c r="L14" i="30624"/>
  <c r="L13" i="30624"/>
  <c r="L47" i="30624"/>
  <c r="F68" i="30624"/>
  <c r="L68" i="30624" s="1"/>
  <c r="L26" i="30624"/>
  <c r="L80" i="30624"/>
  <c r="L24" i="30624"/>
  <c r="L45" i="30624"/>
  <c r="L51" i="30624"/>
  <c r="L21" i="30624"/>
  <c r="L78" i="30624"/>
  <c r="L48" i="30624"/>
  <c r="L66" i="30624"/>
  <c r="L72" i="30624"/>
  <c r="L39" i="30624"/>
  <c r="L69" i="30624"/>
  <c r="L36" i="30624"/>
  <c r="L63" i="30624"/>
  <c r="L33" i="30624"/>
  <c r="L12" i="30624"/>
  <c r="L42" i="30624"/>
  <c r="K67" i="36468" l="1"/>
  <c r="L67" i="36468"/>
  <c r="J67" i="36468"/>
  <c r="I67" i="36468"/>
  <c r="E67" i="36468"/>
  <c r="F67" i="36468"/>
  <c r="G67" i="36468"/>
  <c r="H67" i="36468"/>
  <c r="H17" i="30624" l="1"/>
  <c r="G17" i="30624"/>
  <c r="E17" i="30624"/>
  <c r="D17" i="30624"/>
  <c r="I16" i="30624"/>
  <c r="F16" i="30624"/>
  <c r="I15" i="30624"/>
  <c r="F15" i="30624"/>
  <c r="H32" i="30624"/>
  <c r="G32" i="30624"/>
  <c r="E32" i="30624"/>
  <c r="D32" i="30624"/>
  <c r="I31" i="30624"/>
  <c r="F31" i="30624"/>
  <c r="I30" i="30624"/>
  <c r="F30" i="30624"/>
  <c r="H59" i="30624"/>
  <c r="G59" i="30624"/>
  <c r="E59" i="30624"/>
  <c r="D59" i="30624"/>
  <c r="I58" i="30624"/>
  <c r="F58" i="30624"/>
  <c r="I57" i="30624"/>
  <c r="F57" i="30624"/>
  <c r="H20" i="30624"/>
  <c r="G20" i="30624"/>
  <c r="E20" i="30624"/>
  <c r="D20" i="30624"/>
  <c r="I19" i="30624"/>
  <c r="F19" i="30624"/>
  <c r="I18" i="30624"/>
  <c r="F18" i="30624"/>
  <c r="H29" i="30624"/>
  <c r="G29" i="30624"/>
  <c r="E29" i="30624"/>
  <c r="D29" i="30624"/>
  <c r="I28" i="30624"/>
  <c r="F28" i="30624"/>
  <c r="I27" i="30624"/>
  <c r="F27" i="30624"/>
  <c r="H62" i="30624"/>
  <c r="G62" i="30624"/>
  <c r="E62" i="30624"/>
  <c r="D62" i="30624"/>
  <c r="I61" i="30624"/>
  <c r="F61" i="30624"/>
  <c r="I60" i="30624"/>
  <c r="F60" i="30624"/>
  <c r="F62" i="30624" l="1"/>
  <c r="F29" i="30624"/>
  <c r="F20" i="30624"/>
  <c r="F59" i="30624"/>
  <c r="F32" i="30624"/>
  <c r="F17" i="30624"/>
  <c r="I62" i="30624"/>
  <c r="I29" i="30624"/>
  <c r="I20" i="30624"/>
  <c r="I59" i="30624"/>
  <c r="I32" i="30624"/>
  <c r="I17" i="30624"/>
  <c r="L57" i="30624"/>
  <c r="J57" i="30624"/>
  <c r="K57" i="30624"/>
  <c r="J58" i="30624"/>
  <c r="K58" i="30624"/>
  <c r="J59" i="30624"/>
  <c r="K59" i="30624"/>
  <c r="J15" i="30624"/>
  <c r="K15" i="30624"/>
  <c r="J16" i="30624"/>
  <c r="K16" i="30624"/>
  <c r="F54" i="30624"/>
  <c r="I54" i="30624"/>
  <c r="J54" i="30624"/>
  <c r="K54" i="30624"/>
  <c r="F55" i="30624"/>
  <c r="I55" i="30624"/>
  <c r="J55" i="30624"/>
  <c r="K55" i="30624"/>
  <c r="D56" i="30624"/>
  <c r="E56" i="30624"/>
  <c r="G56" i="30624"/>
  <c r="H56" i="30624"/>
  <c r="J27" i="30624"/>
  <c r="K27" i="30624"/>
  <c r="J28" i="30624"/>
  <c r="K28" i="30624"/>
  <c r="J30" i="30624"/>
  <c r="K30" i="30624"/>
  <c r="J31" i="30624"/>
  <c r="K31" i="30624"/>
  <c r="K32" i="30624"/>
  <c r="J18" i="30624"/>
  <c r="K18" i="30624"/>
  <c r="J19" i="30624"/>
  <c r="K19" i="30624"/>
  <c r="F75" i="30624"/>
  <c r="I75" i="30624"/>
  <c r="J75" i="30624"/>
  <c r="K75" i="30624"/>
  <c r="F76" i="30624"/>
  <c r="I76" i="30624"/>
  <c r="J76" i="30624"/>
  <c r="K76" i="30624"/>
  <c r="D77" i="30624"/>
  <c r="E77" i="30624"/>
  <c r="G77" i="30624"/>
  <c r="H77" i="30624"/>
  <c r="L60" i="30624"/>
  <c r="J60" i="30624"/>
  <c r="K60" i="30624"/>
  <c r="L61" i="30624"/>
  <c r="J61" i="30624"/>
  <c r="K61" i="30624"/>
  <c r="J32" i="30624"/>
  <c r="J20" i="30624"/>
  <c r="L15" i="30624"/>
  <c r="L29" i="30624" l="1"/>
  <c r="F77" i="30624"/>
  <c r="L76" i="30624"/>
  <c r="L75" i="30624"/>
  <c r="I56" i="30624"/>
  <c r="L55" i="30624"/>
  <c r="I77" i="30624"/>
  <c r="J56" i="30624"/>
  <c r="F56" i="30624"/>
  <c r="L56" i="30624" s="1"/>
  <c r="L62" i="30624"/>
  <c r="K29" i="30624"/>
  <c r="L58" i="30624"/>
  <c r="J29" i="30624"/>
  <c r="L16" i="30624"/>
  <c r="L19" i="30624"/>
  <c r="L32" i="30624"/>
  <c r="L18" i="30624"/>
  <c r="L31" i="30624"/>
  <c r="L28" i="30624"/>
  <c r="K56" i="30624"/>
  <c r="L59" i="30624"/>
  <c r="K17" i="30624"/>
  <c r="L17" i="30624"/>
  <c r="J17" i="30624"/>
  <c r="L30" i="30624"/>
  <c r="K20" i="30624"/>
  <c r="L20" i="30624"/>
  <c r="L27" i="30624"/>
  <c r="K62" i="30624"/>
  <c r="J62" i="30624"/>
  <c r="J77" i="30624"/>
  <c r="K77" i="30624"/>
  <c r="L54" i="30624"/>
  <c r="L77" i="30624" l="1"/>
</calcChain>
</file>

<file path=xl/sharedStrings.xml><?xml version="1.0" encoding="utf-8"?>
<sst xmlns="http://schemas.openxmlformats.org/spreadsheetml/2006/main" count="377" uniqueCount="136">
  <si>
    <t>GORENJSKO  PRVENSTVO DVOJICE  MOŠKI</t>
  </si>
  <si>
    <t>SKUPAJ</t>
  </si>
  <si>
    <t>MES.</t>
  </si>
  <si>
    <t>TEKMOVALEC</t>
  </si>
  <si>
    <t>KLUB</t>
  </si>
  <si>
    <t>POLNO</t>
  </si>
  <si>
    <t>ČIŠČ.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</si>
  <si>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</si>
  <si>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</si>
  <si>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</si>
  <si>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</si>
  <si>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</si>
  <si>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</si>
  <si>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</si>
  <si>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</si>
  <si>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</si>
  <si>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</si>
  <si>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</si>
  <si>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</si>
  <si>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</si>
  <si>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</si>
  <si>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</si>
  <si>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</si>
  <si>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</si>
  <si>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</si>
  <si>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</si>
  <si>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</si>
  <si>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</si>
  <si>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</si>
  <si>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</si>
  <si>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TEKMOVALNA KOMISIJA</t>
  </si>
  <si>
    <t>GORENJSKO  PRVENSTVO  POSAMEZNO  MOŠKI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</si>
  <si>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</si>
  <si>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</si>
  <si>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</si>
  <si>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</si>
  <si>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</si>
  <si>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</si>
  <si>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</si>
  <si>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</si>
  <si>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</si>
  <si>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</si>
  <si>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</si>
  <si>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</si>
  <si>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</si>
  <si>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</si>
  <si>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</si>
  <si>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</si>
  <si>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</si>
  <si>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</si>
  <si>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</si>
  <si>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</si>
  <si>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</si>
  <si>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</si>
  <si>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</si>
  <si>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</si>
  <si>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</si>
  <si>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</si>
  <si>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</si>
  <si>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</si>
  <si>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POVPREČJE</t>
  </si>
  <si>
    <t>SKUP.</t>
  </si>
  <si>
    <t>POVPREČJE PRVIH 16 TEKM.</t>
  </si>
  <si>
    <t>KZS, OTS GORENJSKA</t>
  </si>
  <si>
    <t>ŠKOFJA LOKA</t>
  </si>
  <si>
    <t>KRANJ, 15.12.2019</t>
  </si>
  <si>
    <t>POLFINALE  -  2019 / 2020</t>
  </si>
  <si>
    <t>Rezultati polfinala Gorenjskega prvenstva, ki je potekalo v Kranju in v Škofji Loki !</t>
  </si>
  <si>
    <t>KRANJ</t>
  </si>
  <si>
    <t>FINALE  -  2019 / 2020</t>
  </si>
  <si>
    <t>Rezultati finala Gorenjskega prvenstva, ki je potekalo v Kranju in v Škofji Loki !</t>
  </si>
  <si>
    <t>DAMIR RISTIČ</t>
  </si>
  <si>
    <t>URBAN MURN</t>
  </si>
  <si>
    <t>SREČKO JEZERŠEK</t>
  </si>
  <si>
    <t>ROK ZRIM</t>
  </si>
  <si>
    <t>BLAŽ OBERSTAR</t>
  </si>
  <si>
    <t>TONE MOHORIČ</t>
  </si>
  <si>
    <t>ŽELEZNIKI</t>
  </si>
  <si>
    <t>MILAN PREZELJ</t>
  </si>
  <si>
    <t>ZDENKO SOKLIČ</t>
  </si>
  <si>
    <t>DAVID DEMŠAR</t>
  </si>
  <si>
    <t>VLADIMIR FUIS</t>
  </si>
  <si>
    <t>SLAVKO MARKOTIČ</t>
  </si>
  <si>
    <t>RADO REBOLJ</t>
  </si>
  <si>
    <t>LJUBELJ</t>
  </si>
  <si>
    <t>JOŽE KLOFUTAR</t>
  </si>
  <si>
    <t>ALEŠ MAVSAR</t>
  </si>
  <si>
    <t>IVO KEPIC</t>
  </si>
  <si>
    <t>ADERGAS</t>
  </si>
  <si>
    <t>DRAGO PESTAR</t>
  </si>
  <si>
    <t>BORIS KURENT</t>
  </si>
  <si>
    <t>TADEJ UDIR</t>
  </si>
  <si>
    <t>BOŠTJAN KOS</t>
  </si>
  <si>
    <t>KRANJSKA GORA</t>
  </si>
  <si>
    <t>DRAGO GERŠAK</t>
  </si>
  <si>
    <t>DUŠAN JUKO</t>
  </si>
  <si>
    <t>MIRAN SLUGA</t>
  </si>
  <si>
    <t>FRANC KMET</t>
  </si>
  <si>
    <t>TRIGLAV</t>
  </si>
  <si>
    <t>BORIS VEHOVEC</t>
  </si>
  <si>
    <t>IVAN BARDIČ</t>
  </si>
  <si>
    <t>ALJAŽ MURN</t>
  </si>
  <si>
    <t>JURE HAJNRIHAR</t>
  </si>
  <si>
    <t>DOMINIK KONEC</t>
  </si>
  <si>
    <t>BLAŽ ČERIN</t>
  </si>
  <si>
    <t>BRANE STRLE</t>
  </si>
  <si>
    <t>DARKO ŠTERBENK</t>
  </si>
  <si>
    <t>DUŠAN ERŽEN</t>
  </si>
  <si>
    <t>FILIP PRAPROTNIK</t>
  </si>
  <si>
    <t>JOŽE KASUNIČ</t>
  </si>
  <si>
    <t>MARINKO ČUBRILOVIČ</t>
  </si>
  <si>
    <t>ROBERT FRELIH</t>
  </si>
  <si>
    <t>JESENICE</t>
  </si>
  <si>
    <t>MARJAN ŽEBRE</t>
  </si>
  <si>
    <t>BENJAMIN JURGEC</t>
  </si>
  <si>
    <t>KLEMEN URANIČ</t>
  </si>
  <si>
    <t>FRENK TALJAN</t>
  </si>
  <si>
    <t>ANDREJ LAHOVEC</t>
  </si>
  <si>
    <t>ANŽE BAJŽELJ</t>
  </si>
  <si>
    <t>JURE FLEISCHMAN</t>
  </si>
  <si>
    <t>TOMAŽ ŽVANUT</t>
  </si>
  <si>
    <t>JOŽE KLOBUČAR</t>
  </si>
  <si>
    <t>DUŠAN KOGOJ</t>
  </si>
  <si>
    <t>MATJAŽ PELC</t>
  </si>
  <si>
    <t>MARKO HOČEVAR</t>
  </si>
  <si>
    <t>GREGA BAJŽELJ</t>
  </si>
  <si>
    <t>DAVOR SOBOČAN</t>
  </si>
  <si>
    <t>BOŠTJAN ŽVANUT</t>
  </si>
  <si>
    <t>V tretji in četrti krog se je uvrstilo prvih 20 tekmovalcev.</t>
  </si>
  <si>
    <t>POL.</t>
  </si>
  <si>
    <t>SK.</t>
  </si>
  <si>
    <t>KRANJ, 23.02.2020</t>
  </si>
  <si>
    <t>Rezultati finala Gorenjskega prvenstva, ki je potekalo 22. 02. 2020 na Jesenicah in 23. 02. 2020 v Tržiču !</t>
  </si>
  <si>
    <t>SKUP. KRANJ + Š.L.</t>
  </si>
  <si>
    <t>TRŽIČ</t>
  </si>
  <si>
    <t>Na državno prvenstvo so se uvrstili Bajželj G., Sobočan D. in Mejač J. ter najboljši štirje ( 4 ) tekmovalci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</si>
</sst>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name val="Arial"/>
      <family val="2"/>
      <charset val="1"/>
    </font>
    <font>
      <b/>
      <sz val="11"/>
      <name val="Arial CE"/>
      <charset val="238"/>
    </font>
    <font>
      <sz val="1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" fillId="4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0" borderId="6" applyNumberFormat="0" applyFill="0" applyAlignment="0" applyProtection="0"/>
    <xf numFmtId="0" fontId="26" fillId="16" borderId="7" applyNumberFormat="0" applyAlignment="0" applyProtection="0"/>
    <xf numFmtId="0" fontId="27" fillId="11" borderId="8" applyNumberFormat="0" applyAlignment="0" applyProtection="0"/>
    <xf numFmtId="0" fontId="28" fillId="17" borderId="0" applyNumberFormat="0" applyBorder="0" applyAlignment="0" applyProtection="0"/>
    <xf numFmtId="0" fontId="29" fillId="7" borderId="8" applyNumberFormat="0" applyAlignment="0" applyProtection="0"/>
    <xf numFmtId="0" fontId="30" fillId="0" borderId="9" applyNumberFormat="0" applyFill="0" applyAlignment="0" applyProtection="0"/>
    <xf numFmtId="0" fontId="18" fillId="11" borderId="79" applyNumberFormat="0" applyAlignment="0" applyProtection="0"/>
    <xf numFmtId="0" fontId="2" fillId="4" borderId="80" applyNumberFormat="0" applyFont="0" applyAlignment="0" applyProtection="0"/>
    <xf numFmtId="0" fontId="27" fillId="11" borderId="81" applyNumberFormat="0" applyAlignment="0" applyProtection="0"/>
    <xf numFmtId="0" fontId="29" fillId="7" borderId="81" applyNumberFormat="0" applyAlignment="0" applyProtection="0"/>
    <xf numFmtId="0" fontId="30" fillId="0" borderId="82" applyNumberFormat="0" applyFill="0" applyAlignment="0" applyProtection="0"/>
  </cellStyleXfs>
  <cellXfs count="386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1" fontId="0" fillId="0" borderId="20" xfId="0" applyNumberForma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26" xfId="0" applyBorder="1"/>
    <xf numFmtId="0" fontId="9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0" xfId="0" applyFont="1"/>
    <xf numFmtId="0" fontId="11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13" xfId="0" applyFont="1" applyBorder="1"/>
    <xf numFmtId="0" fontId="0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31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11" fillId="0" borderId="5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13" fillId="0" borderId="65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3" fillId="0" borderId="74" xfId="0" applyFont="1" applyBorder="1" applyAlignment="1"/>
    <xf numFmtId="0" fontId="33" fillId="0" borderId="75" xfId="0" applyFont="1" applyBorder="1" applyAlignment="1">
      <alignment horizontal="center"/>
    </xf>
    <xf numFmtId="0" fontId="33" fillId="0" borderId="64" xfId="0" applyFont="1" applyBorder="1" applyAlignment="1"/>
    <xf numFmtId="0" fontId="33" fillId="0" borderId="83" xfId="0" applyFont="1" applyBorder="1" applyAlignment="1">
      <alignment vertical="center"/>
    </xf>
    <xf numFmtId="0" fontId="33" fillId="0" borderId="84" xfId="0" applyFont="1" applyBorder="1" applyAlignment="1">
      <alignment horizontal="left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13" fillId="0" borderId="98" xfId="0" applyFont="1" applyFill="1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14" fillId="0" borderId="78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74" xfId="0" applyFont="1" applyBorder="1" applyAlignment="1"/>
    <xf numFmtId="0" fontId="33" fillId="0" borderId="75" xfId="0" applyFont="1" applyBorder="1" applyAlignment="1">
      <alignment horizontal="center"/>
    </xf>
    <xf numFmtId="0" fontId="32" fillId="0" borderId="5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64" xfId="0" applyFont="1" applyBorder="1" applyAlignment="1"/>
    <xf numFmtId="0" fontId="33" fillId="0" borderId="85" xfId="0" applyFont="1" applyBorder="1" applyAlignment="1">
      <alignment horizontal="center"/>
    </xf>
    <xf numFmtId="0" fontId="32" fillId="0" borderId="94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3" fillId="0" borderId="83" xfId="0" applyFont="1" applyBorder="1" applyAlignment="1"/>
    <xf numFmtId="0" fontId="33" fillId="0" borderId="84" xfId="0" applyFont="1" applyBorder="1" applyAlignment="1">
      <alignment horizontal="left"/>
    </xf>
    <xf numFmtId="0" fontId="33" fillId="0" borderId="74" xfId="0" applyFont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3" fillId="0" borderId="83" xfId="0" applyFont="1" applyBorder="1" applyAlignment="1">
      <alignment vertical="center"/>
    </xf>
    <xf numFmtId="0" fontId="33" fillId="0" borderId="84" xfId="0" applyFont="1" applyBorder="1" applyAlignment="1">
      <alignment horizontal="left" vertic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92" xfId="0" applyFont="1" applyBorder="1" applyAlignment="1">
      <alignment horizontal="center"/>
    </xf>
    <xf numFmtId="0" fontId="32" fillId="0" borderId="93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33" fillId="0" borderId="10" xfId="0" applyFont="1" applyBorder="1" applyAlignment="1"/>
    <xf numFmtId="0" fontId="11" fillId="0" borderId="83" xfId="0" applyFont="1" applyFill="1" applyBorder="1" applyAlignment="1"/>
    <xf numFmtId="0" fontId="11" fillId="0" borderId="0" xfId="0" applyFont="1" applyFill="1" applyAlignment="1">
      <alignment vertical="center"/>
    </xf>
    <xf numFmtId="0" fontId="0" fillId="0" borderId="10" xfId="0" applyFont="1" applyBorder="1"/>
    <xf numFmtId="0" fontId="33" fillId="0" borderId="16" xfId="0" applyFont="1" applyBorder="1" applyAlignment="1">
      <alignment horizontal="left" vertical="center"/>
    </xf>
    <xf numFmtId="0" fontId="10" fillId="0" borderId="84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10" fillId="0" borderId="84" xfId="0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left"/>
    </xf>
    <xf numFmtId="0" fontId="32" fillId="0" borderId="32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vertical="center"/>
    </xf>
    <xf numFmtId="0" fontId="10" fillId="0" borderId="9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3" fillId="0" borderId="97" xfId="0" applyFont="1" applyFill="1" applyBorder="1" applyAlignment="1">
      <alignment vertical="center"/>
    </xf>
    <xf numFmtId="0" fontId="10" fillId="0" borderId="99" xfId="0" applyFont="1" applyFill="1" applyBorder="1" applyAlignment="1">
      <alignment vertical="center"/>
    </xf>
    <xf numFmtId="0" fontId="13" fillId="0" borderId="99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6" fillId="0" borderId="60" xfId="0" applyFont="1" applyFill="1" applyBorder="1" applyAlignment="1">
      <alignment vertical="center"/>
    </xf>
    <xf numFmtId="0" fontId="36" fillId="0" borderId="61" xfId="0" applyFont="1" applyFill="1" applyBorder="1" applyAlignment="1">
      <alignment vertical="center"/>
    </xf>
    <xf numFmtId="0" fontId="37" fillId="0" borderId="50" xfId="0" applyFont="1" applyFill="1" applyBorder="1" applyAlignment="1">
      <alignment vertical="center"/>
    </xf>
    <xf numFmtId="0" fontId="37" fillId="0" borderId="51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vertical="center"/>
    </xf>
    <xf numFmtId="0" fontId="38" fillId="0" borderId="50" xfId="0" applyFont="1" applyBorder="1" applyAlignment="1"/>
    <xf numFmtId="0" fontId="38" fillId="0" borderId="51" xfId="0" applyFont="1" applyBorder="1" applyAlignment="1">
      <alignment horizontal="left"/>
    </xf>
    <xf numFmtId="0" fontId="14" fillId="0" borderId="3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Continuous"/>
    </xf>
    <xf numFmtId="0" fontId="4" fillId="18" borderId="17" xfId="0" applyFont="1" applyFill="1" applyBorder="1" applyAlignment="1">
      <alignment horizontal="centerContinuous"/>
    </xf>
    <xf numFmtId="0" fontId="4" fillId="18" borderId="18" xfId="0" applyFont="1" applyFill="1" applyBorder="1" applyAlignment="1">
      <alignment horizontal="centerContinuous"/>
    </xf>
    <xf numFmtId="0" fontId="38" fillId="18" borderId="74" xfId="0" applyFont="1" applyFill="1" applyBorder="1" applyAlignment="1"/>
    <xf numFmtId="0" fontId="38" fillId="18" borderId="75" xfId="0" applyFont="1" applyFill="1" applyBorder="1" applyAlignment="1">
      <alignment horizontal="center"/>
    </xf>
    <xf numFmtId="0" fontId="38" fillId="18" borderId="64" xfId="0" applyFont="1" applyFill="1" applyBorder="1" applyAlignment="1"/>
    <xf numFmtId="0" fontId="38" fillId="18" borderId="85" xfId="0" applyFont="1" applyFill="1" applyBorder="1" applyAlignment="1">
      <alignment horizontal="center"/>
    </xf>
    <xf numFmtId="0" fontId="38" fillId="18" borderId="83" xfId="0" applyFont="1" applyFill="1" applyBorder="1" applyAlignment="1">
      <alignment vertical="center"/>
    </xf>
    <xf numFmtId="0" fontId="38" fillId="18" borderId="84" xfId="0" applyFont="1" applyFill="1" applyBorder="1" applyAlignment="1">
      <alignment horizontal="left" vertical="center"/>
    </xf>
    <xf numFmtId="0" fontId="38" fillId="18" borderId="74" xfId="0" applyFont="1" applyFill="1" applyBorder="1" applyAlignment="1">
      <alignment vertical="center"/>
    </xf>
    <xf numFmtId="0" fontId="38" fillId="18" borderId="75" xfId="0" applyFont="1" applyFill="1" applyBorder="1" applyAlignment="1">
      <alignment horizontal="center" vertical="center"/>
    </xf>
    <xf numFmtId="0" fontId="38" fillId="18" borderId="64" xfId="0" applyFont="1" applyFill="1" applyBorder="1" applyAlignment="1">
      <alignment vertical="center"/>
    </xf>
    <xf numFmtId="0" fontId="38" fillId="18" borderId="85" xfId="0" applyFont="1" applyFill="1" applyBorder="1" applyAlignment="1">
      <alignment horizontal="center" vertical="center"/>
    </xf>
    <xf numFmtId="0" fontId="12" fillId="18" borderId="83" xfId="0" applyFont="1" applyFill="1" applyBorder="1" applyAlignment="1">
      <alignment vertical="center"/>
    </xf>
    <xf numFmtId="0" fontId="36" fillId="18" borderId="84" xfId="0" applyFont="1" applyFill="1" applyBorder="1" applyAlignment="1">
      <alignment horizontal="center" vertical="center"/>
    </xf>
    <xf numFmtId="0" fontId="36" fillId="18" borderId="84" xfId="0" applyFont="1" applyFill="1" applyBorder="1" applyAlignment="1">
      <alignment horizontal="left" vertical="center"/>
    </xf>
    <xf numFmtId="0" fontId="34" fillId="18" borderId="88" xfId="0" applyFont="1" applyFill="1" applyBorder="1" applyAlignment="1">
      <alignment horizontal="center" vertical="center"/>
    </xf>
    <xf numFmtId="0" fontId="12" fillId="18" borderId="88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8" xfId="0" applyBorder="1" applyAlignment="1">
      <alignment horizontal="centerContinuous"/>
    </xf>
    <xf numFmtId="0" fontId="0" fillId="0" borderId="83" xfId="0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10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18" borderId="100" xfId="0" applyFont="1" applyFill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18" borderId="95" xfId="0" applyFont="1" applyFill="1" applyBorder="1" applyAlignment="1">
      <alignment horizontal="center"/>
    </xf>
    <xf numFmtId="0" fontId="40" fillId="0" borderId="95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0" fillId="0" borderId="95" xfId="0" applyBorder="1"/>
    <xf numFmtId="1" fontId="0" fillId="0" borderId="95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13" fillId="0" borderId="99" xfId="0" applyFont="1" applyFill="1" applyBorder="1" applyAlignment="1">
      <alignment horizontal="left" vertical="center"/>
    </xf>
    <xf numFmtId="0" fontId="13" fillId="0" borderId="104" xfId="0" applyFont="1" applyFill="1" applyBorder="1" applyAlignment="1">
      <alignment vertical="center"/>
    </xf>
    <xf numFmtId="0" fontId="13" fillId="0" borderId="105" xfId="0" applyFont="1" applyFill="1" applyBorder="1" applyAlignment="1">
      <alignment vertical="center"/>
    </xf>
    <xf numFmtId="0" fontId="13" fillId="0" borderId="105" xfId="0" applyFont="1" applyFill="1" applyBorder="1" applyAlignment="1">
      <alignment horizontal="left" vertical="center"/>
    </xf>
    <xf numFmtId="0" fontId="5" fillId="0" borderId="106" xfId="0" applyFont="1" applyBorder="1" applyAlignment="1">
      <alignment horizontal="center"/>
    </xf>
    <xf numFmtId="0" fontId="39" fillId="0" borderId="106" xfId="0" applyFont="1" applyBorder="1" applyAlignment="1">
      <alignment horizontal="center"/>
    </xf>
    <xf numFmtId="0" fontId="13" fillId="0" borderId="107" xfId="0" applyFont="1" applyFill="1" applyBorder="1" applyAlignment="1">
      <alignment vertical="center"/>
    </xf>
    <xf numFmtId="0" fontId="37" fillId="18" borderId="60" xfId="0" applyFont="1" applyFill="1" applyBorder="1" applyAlignment="1">
      <alignment vertical="center"/>
    </xf>
    <xf numFmtId="0" fontId="37" fillId="18" borderId="61" xfId="0" applyFont="1" applyFill="1" applyBorder="1" applyAlignment="1">
      <alignment horizontal="left" vertical="center"/>
    </xf>
    <xf numFmtId="0" fontId="37" fillId="18" borderId="104" xfId="0" applyFont="1" applyFill="1" applyBorder="1" applyAlignment="1">
      <alignment vertical="center"/>
    </xf>
    <xf numFmtId="0" fontId="37" fillId="18" borderId="105" xfId="0" applyFont="1" applyFill="1" applyBorder="1" applyAlignment="1">
      <alignment horizontal="left" vertical="center"/>
    </xf>
    <xf numFmtId="0" fontId="37" fillId="18" borderId="98" xfId="0" applyFont="1" applyFill="1" applyBorder="1" applyAlignment="1">
      <alignment vertical="center"/>
    </xf>
    <xf numFmtId="0" fontId="37" fillId="18" borderId="99" xfId="0" applyFont="1" applyFill="1" applyBorder="1" applyAlignment="1">
      <alignment horizontal="left" vertical="center"/>
    </xf>
  </cellXfs>
  <cellStyles count="47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Izhod 2" xfId="42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evtralno" xfId="26" builtinId="28" customBuiltin="1"/>
    <cellStyle name="Opomba" xfId="27" builtinId="10" customBuiltin="1"/>
    <cellStyle name="Opomba 2" xfId="43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Računanje 2" xfId="44"/>
    <cellStyle name="Slabo" xfId="39" builtinId="27" customBuiltin="1"/>
    <cellStyle name="Vnos" xfId="40" builtinId="20" customBuiltin="1"/>
    <cellStyle name="Vnos 2" xfId="45"/>
    <cellStyle name="Vsota" xfId="41" builtinId="25" customBuiltin="1"/>
    <cellStyle name="Vsota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/>
  </sheetViews>
  <sheetFormatPr defaultRowHeight="12.75" x14ac:dyDescent="0.2"/>
  <cols>
    <col min="1" max="1" width="4.7109375" customWidth="1"/>
    <col min="2" max="2" width="19.7109375" customWidth="1"/>
    <col min="3" max="3" width="15.28515625" bestFit="1" customWidth="1"/>
    <col min="4" max="12" width="6.7109375" customWidth="1"/>
    <col min="13" max="16" width="7.7109375" customWidth="1"/>
  </cols>
  <sheetData>
    <row r="1" spans="1:12" x14ac:dyDescent="0.2">
      <c r="A1" s="10" t="s">
        <v>63</v>
      </c>
      <c r="B1" s="8"/>
      <c r="C1" s="10"/>
      <c r="D1" s="8"/>
      <c r="E1" s="8"/>
      <c r="F1" s="8"/>
      <c r="G1" s="8"/>
      <c r="H1" s="8"/>
      <c r="I1" s="8"/>
      <c r="J1" s="8"/>
      <c r="K1" s="8"/>
      <c r="L1" s="6" t="s">
        <v>65</v>
      </c>
    </row>
    <row r="2" spans="1:12" x14ac:dyDescent="0.2">
      <c r="A2" s="10"/>
      <c r="B2" s="8"/>
      <c r="C2" s="8"/>
      <c r="D2" s="8"/>
      <c r="E2" s="8"/>
      <c r="F2" s="8"/>
      <c r="G2" s="8"/>
      <c r="H2" s="8"/>
      <c r="I2" s="8"/>
      <c r="J2" s="8"/>
      <c r="L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0.25" x14ac:dyDescent="0.3">
      <c r="A4" s="19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x14ac:dyDescent="0.2">
      <c r="A5" s="8"/>
      <c r="B5" s="8"/>
      <c r="C5" s="8"/>
      <c r="D5" s="17" t="s">
        <v>66</v>
      </c>
      <c r="E5" s="8"/>
      <c r="F5" s="8"/>
      <c r="G5" s="8"/>
      <c r="H5" s="8"/>
      <c r="I5" s="9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9"/>
      <c r="J6" s="8"/>
      <c r="K6" s="8"/>
      <c r="L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9"/>
      <c r="J7" s="8"/>
      <c r="K7" s="8"/>
      <c r="L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8"/>
    </row>
    <row r="9" spans="1:12" ht="15" x14ac:dyDescent="0.2">
      <c r="A9" s="16" t="s">
        <v>67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</row>
    <row r="10" spans="1:12" ht="15" x14ac:dyDescent="0.2">
      <c r="A10" s="17"/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</row>
    <row r="12" spans="1:12" x14ac:dyDescent="0.2">
      <c r="A12" s="22"/>
      <c r="B12" s="1"/>
      <c r="C12" s="2"/>
      <c r="D12" s="3" t="s">
        <v>68</v>
      </c>
      <c r="E12" s="3"/>
      <c r="F12" s="3"/>
      <c r="G12" s="3" t="s">
        <v>64</v>
      </c>
      <c r="H12" s="3"/>
      <c r="I12" s="3"/>
      <c r="J12" s="3" t="s">
        <v>1</v>
      </c>
      <c r="K12" s="3"/>
      <c r="L12" s="3"/>
    </row>
    <row r="13" spans="1:12" ht="13.5" thickBot="1" x14ac:dyDescent="0.25">
      <c r="A13" s="7" t="s">
        <v>2</v>
      </c>
      <c r="B13" s="4" t="s">
        <v>3</v>
      </c>
      <c r="C13" s="5" t="s">
        <v>4</v>
      </c>
      <c r="D13" s="28" t="s">
        <v>5</v>
      </c>
      <c r="E13" s="29" t="s">
        <v>6</v>
      </c>
      <c r="F13" s="30" t="s">
        <v>61</v>
      </c>
      <c r="G13" s="28" t="s">
        <v>5</v>
      </c>
      <c r="H13" s="29" t="s">
        <v>6</v>
      </c>
      <c r="I13" s="30" t="s">
        <v>61</v>
      </c>
      <c r="J13" s="28" t="s">
        <v>5</v>
      </c>
      <c r="K13" s="29" t="s">
        <v>6</v>
      </c>
      <c r="L13" s="30" t="s">
        <v>61</v>
      </c>
    </row>
    <row r="14" spans="1:12" x14ac:dyDescent="0.2">
      <c r="A14" s="60" t="s">
        <v>7</v>
      </c>
      <c r="B14" s="320" t="s">
        <v>104</v>
      </c>
      <c r="C14" s="321" t="s">
        <v>84</v>
      </c>
      <c r="D14" s="56">
        <v>376</v>
      </c>
      <c r="E14" s="57">
        <v>227</v>
      </c>
      <c r="F14" s="58">
        <v>603</v>
      </c>
      <c r="G14" s="59">
        <v>401</v>
      </c>
      <c r="H14" s="38">
        <v>240</v>
      </c>
      <c r="I14" s="43">
        <v>641</v>
      </c>
      <c r="J14" s="61">
        <v>777</v>
      </c>
      <c r="K14" s="36">
        <v>467</v>
      </c>
      <c r="L14" s="62">
        <v>1244</v>
      </c>
    </row>
    <row r="15" spans="1:12" x14ac:dyDescent="0.2">
      <c r="A15" s="34" t="s">
        <v>8</v>
      </c>
      <c r="B15" s="322" t="s">
        <v>103</v>
      </c>
      <c r="C15" s="323" t="s">
        <v>84</v>
      </c>
      <c r="D15" s="70">
        <v>395</v>
      </c>
      <c r="E15" s="71">
        <v>215</v>
      </c>
      <c r="F15" s="72">
        <v>610</v>
      </c>
      <c r="G15" s="73">
        <v>388</v>
      </c>
      <c r="H15" s="39">
        <v>242</v>
      </c>
      <c r="I15" s="44">
        <v>630</v>
      </c>
      <c r="J15" s="40">
        <v>783</v>
      </c>
      <c r="K15" s="37">
        <v>457</v>
      </c>
      <c r="L15" s="55">
        <v>1240</v>
      </c>
    </row>
    <row r="16" spans="1:12" x14ac:dyDescent="0.2">
      <c r="A16" s="34" t="s">
        <v>9</v>
      </c>
      <c r="B16" s="322" t="s">
        <v>120</v>
      </c>
      <c r="C16" s="324" t="s">
        <v>98</v>
      </c>
      <c r="D16" s="70">
        <v>403</v>
      </c>
      <c r="E16" s="71">
        <v>203</v>
      </c>
      <c r="F16" s="72">
        <v>606</v>
      </c>
      <c r="G16" s="73">
        <v>399</v>
      </c>
      <c r="H16" s="39">
        <v>214</v>
      </c>
      <c r="I16" s="44">
        <v>613</v>
      </c>
      <c r="J16" s="40">
        <v>802</v>
      </c>
      <c r="K16" s="37">
        <v>417</v>
      </c>
      <c r="L16" s="55">
        <v>1219</v>
      </c>
    </row>
    <row r="17" spans="1:12" x14ac:dyDescent="0.2">
      <c r="A17" s="34" t="s">
        <v>10</v>
      </c>
      <c r="B17" s="322" t="s">
        <v>125</v>
      </c>
      <c r="C17" s="323" t="s">
        <v>98</v>
      </c>
      <c r="D17" s="70">
        <v>412</v>
      </c>
      <c r="E17" s="71">
        <v>182</v>
      </c>
      <c r="F17" s="72">
        <v>594</v>
      </c>
      <c r="G17" s="73">
        <v>379</v>
      </c>
      <c r="H17" s="39">
        <v>245</v>
      </c>
      <c r="I17" s="44">
        <v>624</v>
      </c>
      <c r="J17" s="40">
        <v>791</v>
      </c>
      <c r="K17" s="37">
        <v>427</v>
      </c>
      <c r="L17" s="55">
        <v>1218</v>
      </c>
    </row>
    <row r="18" spans="1:12" x14ac:dyDescent="0.2">
      <c r="A18" s="34" t="s">
        <v>11</v>
      </c>
      <c r="B18" s="322" t="s">
        <v>119</v>
      </c>
      <c r="C18" s="323" t="s">
        <v>98</v>
      </c>
      <c r="D18" s="70">
        <v>384</v>
      </c>
      <c r="E18" s="71">
        <v>229</v>
      </c>
      <c r="F18" s="72">
        <v>613</v>
      </c>
      <c r="G18" s="73">
        <v>405</v>
      </c>
      <c r="H18" s="39">
        <v>185</v>
      </c>
      <c r="I18" s="44">
        <v>590</v>
      </c>
      <c r="J18" s="40">
        <v>789</v>
      </c>
      <c r="K18" s="37">
        <v>414</v>
      </c>
      <c r="L18" s="55">
        <v>1203</v>
      </c>
    </row>
    <row r="19" spans="1:12" x14ac:dyDescent="0.2">
      <c r="A19" s="34" t="s">
        <v>12</v>
      </c>
      <c r="B19" s="322" t="s">
        <v>126</v>
      </c>
      <c r="C19" s="324" t="s">
        <v>98</v>
      </c>
      <c r="D19" s="70">
        <v>379</v>
      </c>
      <c r="E19" s="71">
        <v>198</v>
      </c>
      <c r="F19" s="72">
        <v>577</v>
      </c>
      <c r="G19" s="73">
        <v>385</v>
      </c>
      <c r="H19" s="39">
        <v>229</v>
      </c>
      <c r="I19" s="44">
        <v>614</v>
      </c>
      <c r="J19" s="40">
        <v>764</v>
      </c>
      <c r="K19" s="37">
        <v>427</v>
      </c>
      <c r="L19" s="55">
        <v>1191</v>
      </c>
    </row>
    <row r="20" spans="1:12" x14ac:dyDescent="0.2">
      <c r="A20" s="34" t="s">
        <v>13</v>
      </c>
      <c r="B20" s="322" t="s">
        <v>105</v>
      </c>
      <c r="C20" s="323" t="s">
        <v>98</v>
      </c>
      <c r="D20" s="70">
        <v>398</v>
      </c>
      <c r="E20" s="71">
        <v>160</v>
      </c>
      <c r="F20" s="72">
        <v>558</v>
      </c>
      <c r="G20" s="73">
        <v>417</v>
      </c>
      <c r="H20" s="39">
        <v>196</v>
      </c>
      <c r="I20" s="44">
        <v>613</v>
      </c>
      <c r="J20" s="40">
        <v>815</v>
      </c>
      <c r="K20" s="37">
        <v>356</v>
      </c>
      <c r="L20" s="55">
        <v>1171</v>
      </c>
    </row>
    <row r="21" spans="1:12" x14ac:dyDescent="0.2">
      <c r="A21" s="34" t="s">
        <v>14</v>
      </c>
      <c r="B21" s="322" t="s">
        <v>117</v>
      </c>
      <c r="C21" s="324" t="s">
        <v>98</v>
      </c>
      <c r="D21" s="70">
        <v>368</v>
      </c>
      <c r="E21" s="71">
        <v>209</v>
      </c>
      <c r="F21" s="72">
        <v>577</v>
      </c>
      <c r="G21" s="73">
        <v>365</v>
      </c>
      <c r="H21" s="39">
        <v>213</v>
      </c>
      <c r="I21" s="44">
        <v>578</v>
      </c>
      <c r="J21" s="40">
        <v>733</v>
      </c>
      <c r="K21" s="37">
        <v>422</v>
      </c>
      <c r="L21" s="55">
        <v>1155</v>
      </c>
    </row>
    <row r="22" spans="1:12" x14ac:dyDescent="0.2">
      <c r="A22" s="34" t="s">
        <v>15</v>
      </c>
      <c r="B22" s="322" t="s">
        <v>102</v>
      </c>
      <c r="C22" s="324" t="s">
        <v>64</v>
      </c>
      <c r="D22" s="70">
        <v>376</v>
      </c>
      <c r="E22" s="71">
        <v>181</v>
      </c>
      <c r="F22" s="72">
        <v>557</v>
      </c>
      <c r="G22" s="73">
        <v>401</v>
      </c>
      <c r="H22" s="39">
        <v>189</v>
      </c>
      <c r="I22" s="44">
        <v>590</v>
      </c>
      <c r="J22" s="40">
        <v>777</v>
      </c>
      <c r="K22" s="37">
        <v>370</v>
      </c>
      <c r="L22" s="55">
        <v>1147</v>
      </c>
    </row>
    <row r="23" spans="1:12" x14ac:dyDescent="0.2">
      <c r="A23" s="34" t="s">
        <v>16</v>
      </c>
      <c r="B23" s="322" t="s">
        <v>86</v>
      </c>
      <c r="C23" s="323" t="s">
        <v>84</v>
      </c>
      <c r="D23" s="70">
        <v>373</v>
      </c>
      <c r="E23" s="71">
        <v>200</v>
      </c>
      <c r="F23" s="72">
        <v>573</v>
      </c>
      <c r="G23" s="73">
        <v>364</v>
      </c>
      <c r="H23" s="39">
        <v>191</v>
      </c>
      <c r="I23" s="44">
        <v>555</v>
      </c>
      <c r="J23" s="40">
        <v>737</v>
      </c>
      <c r="K23" s="37">
        <v>391</v>
      </c>
      <c r="L23" s="55">
        <v>1128</v>
      </c>
    </row>
    <row r="24" spans="1:12" x14ac:dyDescent="0.2">
      <c r="A24" s="34" t="s">
        <v>17</v>
      </c>
      <c r="B24" s="322" t="s">
        <v>94</v>
      </c>
      <c r="C24" s="324" t="s">
        <v>93</v>
      </c>
      <c r="D24" s="70">
        <v>387</v>
      </c>
      <c r="E24" s="71">
        <v>172</v>
      </c>
      <c r="F24" s="72">
        <v>559</v>
      </c>
      <c r="G24" s="73">
        <v>398</v>
      </c>
      <c r="H24" s="39">
        <v>169</v>
      </c>
      <c r="I24" s="44">
        <v>567</v>
      </c>
      <c r="J24" s="40">
        <v>785</v>
      </c>
      <c r="K24" s="37">
        <v>341</v>
      </c>
      <c r="L24" s="55">
        <v>1126</v>
      </c>
    </row>
    <row r="25" spans="1:12" x14ac:dyDescent="0.2">
      <c r="A25" s="34" t="s">
        <v>18</v>
      </c>
      <c r="B25" s="325" t="s">
        <v>127</v>
      </c>
      <c r="C25" s="326" t="s">
        <v>84</v>
      </c>
      <c r="D25" s="313">
        <v>375</v>
      </c>
      <c r="E25" s="315">
        <v>176</v>
      </c>
      <c r="F25" s="316">
        <v>551</v>
      </c>
      <c r="G25" s="317">
        <v>384</v>
      </c>
      <c r="H25" s="299">
        <v>183</v>
      </c>
      <c r="I25" s="296">
        <v>567</v>
      </c>
      <c r="J25" s="318">
        <v>759</v>
      </c>
      <c r="K25" s="301">
        <v>359</v>
      </c>
      <c r="L25" s="319">
        <v>1118</v>
      </c>
    </row>
    <row r="26" spans="1:12" x14ac:dyDescent="0.2">
      <c r="A26" s="34" t="s">
        <v>19</v>
      </c>
      <c r="B26" s="322" t="s">
        <v>96</v>
      </c>
      <c r="C26" s="323" t="s">
        <v>93</v>
      </c>
      <c r="D26" s="70">
        <v>361</v>
      </c>
      <c r="E26" s="71">
        <v>187</v>
      </c>
      <c r="F26" s="72">
        <v>548</v>
      </c>
      <c r="G26" s="73">
        <v>359</v>
      </c>
      <c r="H26" s="39">
        <v>206</v>
      </c>
      <c r="I26" s="44">
        <v>565</v>
      </c>
      <c r="J26" s="40">
        <v>720</v>
      </c>
      <c r="K26" s="37">
        <v>393</v>
      </c>
      <c r="L26" s="55">
        <v>1113</v>
      </c>
    </row>
    <row r="27" spans="1:12" x14ac:dyDescent="0.2">
      <c r="A27" s="34" t="s">
        <v>20</v>
      </c>
      <c r="B27" s="322" t="s">
        <v>123</v>
      </c>
      <c r="C27" s="323" t="s">
        <v>98</v>
      </c>
      <c r="D27" s="70">
        <v>363</v>
      </c>
      <c r="E27" s="71">
        <v>192</v>
      </c>
      <c r="F27" s="72">
        <v>555</v>
      </c>
      <c r="G27" s="73">
        <v>368</v>
      </c>
      <c r="H27" s="39">
        <v>190</v>
      </c>
      <c r="I27" s="44">
        <v>558</v>
      </c>
      <c r="J27" s="40">
        <v>731</v>
      </c>
      <c r="K27" s="37">
        <v>382</v>
      </c>
      <c r="L27" s="55">
        <v>1113</v>
      </c>
    </row>
    <row r="28" spans="1:12" x14ac:dyDescent="0.2">
      <c r="A28" s="34" t="s">
        <v>21</v>
      </c>
      <c r="B28" s="322" t="s">
        <v>124</v>
      </c>
      <c r="C28" s="324" t="s">
        <v>98</v>
      </c>
      <c r="D28" s="70">
        <v>377</v>
      </c>
      <c r="E28" s="71">
        <v>198</v>
      </c>
      <c r="F28" s="72">
        <v>575</v>
      </c>
      <c r="G28" s="73">
        <v>374</v>
      </c>
      <c r="H28" s="39">
        <v>158</v>
      </c>
      <c r="I28" s="44">
        <v>532</v>
      </c>
      <c r="J28" s="40">
        <v>751</v>
      </c>
      <c r="K28" s="37">
        <v>356</v>
      </c>
      <c r="L28" s="55">
        <v>1107</v>
      </c>
    </row>
    <row r="29" spans="1:12" x14ac:dyDescent="0.2">
      <c r="A29" s="34" t="s">
        <v>22</v>
      </c>
      <c r="B29" s="322" t="s">
        <v>106</v>
      </c>
      <c r="C29" s="323" t="s">
        <v>98</v>
      </c>
      <c r="D29" s="70">
        <v>376</v>
      </c>
      <c r="E29" s="71">
        <v>192</v>
      </c>
      <c r="F29" s="72">
        <v>568</v>
      </c>
      <c r="G29" s="73">
        <v>367</v>
      </c>
      <c r="H29" s="39">
        <v>171</v>
      </c>
      <c r="I29" s="44">
        <v>538</v>
      </c>
      <c r="J29" s="40">
        <v>743</v>
      </c>
      <c r="K29" s="37">
        <v>363</v>
      </c>
      <c r="L29" s="55">
        <v>1106</v>
      </c>
    </row>
    <row r="30" spans="1:12" x14ac:dyDescent="0.2">
      <c r="A30" s="34" t="s">
        <v>23</v>
      </c>
      <c r="B30" s="322" t="s">
        <v>107</v>
      </c>
      <c r="C30" s="324" t="s">
        <v>98</v>
      </c>
      <c r="D30" s="70">
        <v>356</v>
      </c>
      <c r="E30" s="71">
        <v>160</v>
      </c>
      <c r="F30" s="72">
        <v>516</v>
      </c>
      <c r="G30" s="73">
        <v>405</v>
      </c>
      <c r="H30" s="39">
        <v>185</v>
      </c>
      <c r="I30" s="44">
        <v>590</v>
      </c>
      <c r="J30" s="40">
        <v>761</v>
      </c>
      <c r="K30" s="37">
        <v>345</v>
      </c>
      <c r="L30" s="349">
        <v>1106</v>
      </c>
    </row>
    <row r="31" spans="1:12" x14ac:dyDescent="0.2">
      <c r="A31" s="34" t="s">
        <v>24</v>
      </c>
      <c r="B31" s="322" t="s">
        <v>108</v>
      </c>
      <c r="C31" s="324" t="s">
        <v>98</v>
      </c>
      <c r="D31" s="70">
        <v>367</v>
      </c>
      <c r="E31" s="71">
        <v>184</v>
      </c>
      <c r="F31" s="72">
        <v>551</v>
      </c>
      <c r="G31" s="73">
        <v>382</v>
      </c>
      <c r="H31" s="39">
        <v>172</v>
      </c>
      <c r="I31" s="44">
        <v>554</v>
      </c>
      <c r="J31" s="40">
        <v>749</v>
      </c>
      <c r="K31" s="37">
        <v>356</v>
      </c>
      <c r="L31" s="349">
        <v>1105</v>
      </c>
    </row>
    <row r="32" spans="1:12" x14ac:dyDescent="0.2">
      <c r="A32" s="34" t="s">
        <v>25</v>
      </c>
      <c r="B32" s="322" t="s">
        <v>73</v>
      </c>
      <c r="C32" s="323" t="s">
        <v>64</v>
      </c>
      <c r="D32" s="70">
        <v>357</v>
      </c>
      <c r="E32" s="71">
        <v>159</v>
      </c>
      <c r="F32" s="72">
        <v>516</v>
      </c>
      <c r="G32" s="73">
        <v>380</v>
      </c>
      <c r="H32" s="39">
        <v>208</v>
      </c>
      <c r="I32" s="44">
        <v>588</v>
      </c>
      <c r="J32" s="40">
        <v>737</v>
      </c>
      <c r="K32" s="37">
        <v>367</v>
      </c>
      <c r="L32" s="349">
        <v>1104</v>
      </c>
    </row>
    <row r="33" spans="1:12" x14ac:dyDescent="0.2">
      <c r="A33" s="34" t="s">
        <v>26</v>
      </c>
      <c r="B33" s="322" t="s">
        <v>71</v>
      </c>
      <c r="C33" s="323" t="s">
        <v>64</v>
      </c>
      <c r="D33" s="70">
        <v>358</v>
      </c>
      <c r="E33" s="71">
        <v>175</v>
      </c>
      <c r="F33" s="72">
        <v>533</v>
      </c>
      <c r="G33" s="73">
        <v>380</v>
      </c>
      <c r="H33" s="39">
        <v>191</v>
      </c>
      <c r="I33" s="44">
        <v>571</v>
      </c>
      <c r="J33" s="40">
        <v>738</v>
      </c>
      <c r="K33" s="37">
        <v>366</v>
      </c>
      <c r="L33" s="349">
        <v>1104</v>
      </c>
    </row>
    <row r="34" spans="1:12" x14ac:dyDescent="0.2">
      <c r="A34" s="113" t="s">
        <v>27</v>
      </c>
      <c r="B34" s="69" t="s">
        <v>95</v>
      </c>
      <c r="C34" s="74" t="s">
        <v>93</v>
      </c>
      <c r="D34" s="70">
        <v>375</v>
      </c>
      <c r="E34" s="71">
        <v>194</v>
      </c>
      <c r="F34" s="72">
        <v>569</v>
      </c>
      <c r="G34" s="73">
        <v>343</v>
      </c>
      <c r="H34" s="39">
        <v>191</v>
      </c>
      <c r="I34" s="44">
        <v>534</v>
      </c>
      <c r="J34" s="40">
        <v>718</v>
      </c>
      <c r="K34" s="37">
        <v>385</v>
      </c>
      <c r="L34" s="327">
        <v>1103</v>
      </c>
    </row>
    <row r="35" spans="1:12" x14ac:dyDescent="0.2">
      <c r="A35" s="113" t="s">
        <v>28</v>
      </c>
      <c r="B35" s="69" t="s">
        <v>76</v>
      </c>
      <c r="C35" s="74" t="s">
        <v>77</v>
      </c>
      <c r="D35" s="70">
        <v>367</v>
      </c>
      <c r="E35" s="71">
        <v>173</v>
      </c>
      <c r="F35" s="72">
        <v>540</v>
      </c>
      <c r="G35" s="73">
        <v>377</v>
      </c>
      <c r="H35" s="39">
        <v>186</v>
      </c>
      <c r="I35" s="44">
        <v>563</v>
      </c>
      <c r="J35" s="40">
        <v>744</v>
      </c>
      <c r="K35" s="37">
        <v>359</v>
      </c>
      <c r="L35" s="327">
        <v>1103</v>
      </c>
    </row>
    <row r="36" spans="1:12" x14ac:dyDescent="0.2">
      <c r="A36" s="113" t="s">
        <v>29</v>
      </c>
      <c r="B36" s="69" t="s">
        <v>99</v>
      </c>
      <c r="C36" s="80" t="s">
        <v>98</v>
      </c>
      <c r="D36" s="70">
        <v>364</v>
      </c>
      <c r="E36" s="71">
        <v>190</v>
      </c>
      <c r="F36" s="72">
        <v>554</v>
      </c>
      <c r="G36" s="73">
        <v>358</v>
      </c>
      <c r="H36" s="39">
        <v>185</v>
      </c>
      <c r="I36" s="44">
        <v>543</v>
      </c>
      <c r="J36" s="40">
        <v>722</v>
      </c>
      <c r="K36" s="37">
        <v>375</v>
      </c>
      <c r="L36" s="327">
        <v>1097</v>
      </c>
    </row>
    <row r="37" spans="1:12" x14ac:dyDescent="0.2">
      <c r="A37" s="113" t="s">
        <v>32</v>
      </c>
      <c r="B37" s="69" t="s">
        <v>100</v>
      </c>
      <c r="C37" s="80" t="s">
        <v>93</v>
      </c>
      <c r="D37" s="70">
        <v>373</v>
      </c>
      <c r="E37" s="71">
        <v>189</v>
      </c>
      <c r="F37" s="72">
        <v>562</v>
      </c>
      <c r="G37" s="73">
        <v>371</v>
      </c>
      <c r="H37" s="39">
        <v>158</v>
      </c>
      <c r="I37" s="44">
        <v>529</v>
      </c>
      <c r="J37" s="40">
        <v>744</v>
      </c>
      <c r="K37" s="37">
        <v>347</v>
      </c>
      <c r="L37" s="327">
        <v>1091</v>
      </c>
    </row>
    <row r="38" spans="1:12" x14ac:dyDescent="0.2">
      <c r="A38" s="113" t="s">
        <v>33</v>
      </c>
      <c r="B38" s="69" t="s">
        <v>82</v>
      </c>
      <c r="C38" s="80" t="s">
        <v>64</v>
      </c>
      <c r="D38" s="70">
        <v>346</v>
      </c>
      <c r="E38" s="71">
        <v>184</v>
      </c>
      <c r="F38" s="72">
        <v>530</v>
      </c>
      <c r="G38" s="73">
        <v>372</v>
      </c>
      <c r="H38" s="39">
        <v>183</v>
      </c>
      <c r="I38" s="44">
        <v>555</v>
      </c>
      <c r="J38" s="40">
        <v>718</v>
      </c>
      <c r="K38" s="37">
        <v>367</v>
      </c>
      <c r="L38" s="327">
        <v>1085</v>
      </c>
    </row>
    <row r="39" spans="1:12" x14ac:dyDescent="0.2">
      <c r="A39" s="113" t="s">
        <v>34</v>
      </c>
      <c r="B39" s="69" t="s">
        <v>85</v>
      </c>
      <c r="C39" s="74" t="s">
        <v>84</v>
      </c>
      <c r="D39" s="70">
        <v>364</v>
      </c>
      <c r="E39" s="71">
        <v>173</v>
      </c>
      <c r="F39" s="72">
        <v>537</v>
      </c>
      <c r="G39" s="73">
        <v>357</v>
      </c>
      <c r="H39" s="39">
        <v>183</v>
      </c>
      <c r="I39" s="44">
        <v>540</v>
      </c>
      <c r="J39" s="40">
        <v>721</v>
      </c>
      <c r="K39" s="37">
        <v>356</v>
      </c>
      <c r="L39" s="327">
        <v>1077</v>
      </c>
    </row>
    <row r="40" spans="1:12" x14ac:dyDescent="0.2">
      <c r="A40" s="113" t="s">
        <v>35</v>
      </c>
      <c r="B40" s="158" t="s">
        <v>79</v>
      </c>
      <c r="C40" s="311" t="s">
        <v>77</v>
      </c>
      <c r="D40" s="70">
        <v>341</v>
      </c>
      <c r="E40" s="71">
        <v>161</v>
      </c>
      <c r="F40" s="72">
        <v>502</v>
      </c>
      <c r="G40" s="73">
        <v>401</v>
      </c>
      <c r="H40" s="39">
        <v>173</v>
      </c>
      <c r="I40" s="44">
        <v>574</v>
      </c>
      <c r="J40" s="40">
        <v>742</v>
      </c>
      <c r="K40" s="37">
        <v>334</v>
      </c>
      <c r="L40" s="327">
        <v>1076</v>
      </c>
    </row>
    <row r="41" spans="1:12" x14ac:dyDescent="0.2">
      <c r="A41" s="113" t="s">
        <v>36</v>
      </c>
      <c r="B41" s="305" t="s">
        <v>121</v>
      </c>
      <c r="C41" s="309" t="s">
        <v>98</v>
      </c>
      <c r="D41" s="130">
        <v>345</v>
      </c>
      <c r="E41" s="314">
        <v>159</v>
      </c>
      <c r="F41" s="286">
        <v>504</v>
      </c>
      <c r="G41" s="118">
        <v>399</v>
      </c>
      <c r="H41" s="123">
        <v>173</v>
      </c>
      <c r="I41" s="295">
        <v>572</v>
      </c>
      <c r="J41" s="123">
        <v>744</v>
      </c>
      <c r="K41" s="300">
        <v>332</v>
      </c>
      <c r="L41" s="286">
        <v>1076</v>
      </c>
    </row>
    <row r="42" spans="1:12" x14ac:dyDescent="0.2">
      <c r="A42" s="32" t="s">
        <v>37</v>
      </c>
      <c r="B42" s="306" t="s">
        <v>118</v>
      </c>
      <c r="C42" s="310" t="s">
        <v>98</v>
      </c>
      <c r="D42" s="70">
        <v>363</v>
      </c>
      <c r="E42" s="71">
        <v>166</v>
      </c>
      <c r="F42" s="72">
        <v>529</v>
      </c>
      <c r="G42" s="73">
        <v>346</v>
      </c>
      <c r="H42" s="39">
        <v>200</v>
      </c>
      <c r="I42" s="44">
        <v>546</v>
      </c>
      <c r="J42" s="40">
        <v>709</v>
      </c>
      <c r="K42" s="37">
        <v>366</v>
      </c>
      <c r="L42" s="327">
        <v>1075</v>
      </c>
    </row>
    <row r="43" spans="1:12" x14ac:dyDescent="0.2">
      <c r="A43" s="32" t="s">
        <v>38</v>
      </c>
      <c r="B43" s="69" t="s">
        <v>75</v>
      </c>
      <c r="C43" s="74" t="s">
        <v>64</v>
      </c>
      <c r="D43" s="70">
        <v>345</v>
      </c>
      <c r="E43" s="71">
        <v>171</v>
      </c>
      <c r="F43" s="72">
        <v>516</v>
      </c>
      <c r="G43" s="73">
        <v>367</v>
      </c>
      <c r="H43" s="39">
        <v>183</v>
      </c>
      <c r="I43" s="44">
        <v>550</v>
      </c>
      <c r="J43" s="40">
        <v>712</v>
      </c>
      <c r="K43" s="37">
        <v>354</v>
      </c>
      <c r="L43" s="327">
        <v>1066</v>
      </c>
    </row>
    <row r="44" spans="1:12" x14ac:dyDescent="0.2">
      <c r="A44" s="32" t="s">
        <v>39</v>
      </c>
      <c r="B44" s="69" t="s">
        <v>78</v>
      </c>
      <c r="C44" s="80" t="s">
        <v>77</v>
      </c>
      <c r="D44" s="70">
        <v>358</v>
      </c>
      <c r="E44" s="71">
        <v>164</v>
      </c>
      <c r="F44" s="72">
        <v>522</v>
      </c>
      <c r="G44" s="73">
        <v>391</v>
      </c>
      <c r="H44" s="39">
        <v>149</v>
      </c>
      <c r="I44" s="44">
        <v>540</v>
      </c>
      <c r="J44" s="40">
        <v>749</v>
      </c>
      <c r="K44" s="37">
        <v>313</v>
      </c>
      <c r="L44" s="327">
        <v>1062</v>
      </c>
    </row>
    <row r="45" spans="1:12" x14ac:dyDescent="0.2">
      <c r="A45" s="32" t="s">
        <v>40</v>
      </c>
      <c r="B45" s="69" t="s">
        <v>72</v>
      </c>
      <c r="C45" s="74" t="s">
        <v>64</v>
      </c>
      <c r="D45" s="70">
        <v>384</v>
      </c>
      <c r="E45" s="71">
        <v>156</v>
      </c>
      <c r="F45" s="72">
        <v>540</v>
      </c>
      <c r="G45" s="73">
        <v>356</v>
      </c>
      <c r="H45" s="39">
        <v>165</v>
      </c>
      <c r="I45" s="44">
        <v>521</v>
      </c>
      <c r="J45" s="40">
        <v>740</v>
      </c>
      <c r="K45" s="37">
        <v>321</v>
      </c>
      <c r="L45" s="327">
        <v>1061</v>
      </c>
    </row>
    <row r="46" spans="1:12" x14ac:dyDescent="0.2">
      <c r="A46" s="26" t="s">
        <v>41</v>
      </c>
      <c r="B46" s="69" t="s">
        <v>87</v>
      </c>
      <c r="C46" s="74" t="s">
        <v>88</v>
      </c>
      <c r="D46" s="70">
        <v>377</v>
      </c>
      <c r="E46" s="71">
        <v>144</v>
      </c>
      <c r="F46" s="72">
        <v>521</v>
      </c>
      <c r="G46" s="73">
        <v>380</v>
      </c>
      <c r="H46" s="39">
        <v>156</v>
      </c>
      <c r="I46" s="44">
        <v>536</v>
      </c>
      <c r="J46" s="40">
        <v>757</v>
      </c>
      <c r="K46" s="37">
        <v>300</v>
      </c>
      <c r="L46" s="327">
        <v>1057</v>
      </c>
    </row>
    <row r="47" spans="1:12" x14ac:dyDescent="0.2">
      <c r="A47" s="63" t="s">
        <v>42</v>
      </c>
      <c r="B47" s="101" t="s">
        <v>80</v>
      </c>
      <c r="C47" s="80" t="s">
        <v>77</v>
      </c>
      <c r="D47" s="64">
        <v>357</v>
      </c>
      <c r="E47" s="65">
        <v>154</v>
      </c>
      <c r="F47" s="66">
        <v>511</v>
      </c>
      <c r="G47" s="67">
        <v>361</v>
      </c>
      <c r="H47" s="68">
        <v>182</v>
      </c>
      <c r="I47" s="53">
        <v>543</v>
      </c>
      <c r="J47" s="54">
        <v>718</v>
      </c>
      <c r="K47" s="52">
        <v>336</v>
      </c>
      <c r="L47" s="328">
        <v>1054</v>
      </c>
    </row>
    <row r="48" spans="1:12" x14ac:dyDescent="0.2">
      <c r="A48" s="75" t="s">
        <v>43</v>
      </c>
      <c r="B48" s="307" t="s">
        <v>92</v>
      </c>
      <c r="C48" s="74" t="s">
        <v>93</v>
      </c>
      <c r="D48" s="128">
        <v>364</v>
      </c>
      <c r="E48" s="129">
        <v>167</v>
      </c>
      <c r="F48" s="58">
        <v>531</v>
      </c>
      <c r="G48" s="124">
        <v>359</v>
      </c>
      <c r="H48" s="123">
        <v>158</v>
      </c>
      <c r="I48" s="76">
        <v>517</v>
      </c>
      <c r="J48" s="77">
        <v>723</v>
      </c>
      <c r="K48" s="78">
        <v>325</v>
      </c>
      <c r="L48" s="329">
        <v>1048</v>
      </c>
    </row>
    <row r="49" spans="1:12" x14ac:dyDescent="0.2">
      <c r="A49" s="26" t="s">
        <v>44</v>
      </c>
      <c r="B49" s="69" t="s">
        <v>91</v>
      </c>
      <c r="C49" s="80" t="s">
        <v>88</v>
      </c>
      <c r="D49" s="70">
        <v>347</v>
      </c>
      <c r="E49" s="71">
        <v>155</v>
      </c>
      <c r="F49" s="72">
        <v>502</v>
      </c>
      <c r="G49" s="73">
        <v>353</v>
      </c>
      <c r="H49" s="39">
        <v>191</v>
      </c>
      <c r="I49" s="44">
        <v>544</v>
      </c>
      <c r="J49" s="40">
        <v>700</v>
      </c>
      <c r="K49" s="37">
        <v>346</v>
      </c>
      <c r="L49" s="327">
        <v>1046</v>
      </c>
    </row>
    <row r="50" spans="1:12" x14ac:dyDescent="0.2">
      <c r="A50" s="26" t="s">
        <v>45</v>
      </c>
      <c r="B50" s="69" t="s">
        <v>81</v>
      </c>
      <c r="C50" s="80" t="s">
        <v>64</v>
      </c>
      <c r="D50" s="70">
        <v>365</v>
      </c>
      <c r="E50" s="71">
        <v>169</v>
      </c>
      <c r="F50" s="72">
        <v>534</v>
      </c>
      <c r="G50" s="73">
        <v>343</v>
      </c>
      <c r="H50" s="39">
        <v>169</v>
      </c>
      <c r="I50" s="44">
        <v>512</v>
      </c>
      <c r="J50" s="40">
        <v>708</v>
      </c>
      <c r="K50" s="37">
        <v>338</v>
      </c>
      <c r="L50" s="327">
        <v>1046</v>
      </c>
    </row>
    <row r="51" spans="1:12" x14ac:dyDescent="0.2">
      <c r="A51" s="26" t="s">
        <v>46</v>
      </c>
      <c r="B51" s="69" t="s">
        <v>110</v>
      </c>
      <c r="C51" s="74" t="s">
        <v>98</v>
      </c>
      <c r="D51" s="70">
        <v>354</v>
      </c>
      <c r="E51" s="71">
        <v>168</v>
      </c>
      <c r="F51" s="72">
        <v>522</v>
      </c>
      <c r="G51" s="73">
        <v>362</v>
      </c>
      <c r="H51" s="39">
        <v>160</v>
      </c>
      <c r="I51" s="44">
        <v>522</v>
      </c>
      <c r="J51" s="40">
        <v>716</v>
      </c>
      <c r="K51" s="37">
        <v>328</v>
      </c>
      <c r="L51" s="327">
        <v>1044</v>
      </c>
    </row>
    <row r="52" spans="1:12" x14ac:dyDescent="0.2">
      <c r="A52" s="26" t="s">
        <v>47</v>
      </c>
      <c r="B52" s="81" t="s">
        <v>115</v>
      </c>
      <c r="C52" s="79" t="s">
        <v>98</v>
      </c>
      <c r="D52" s="70">
        <v>348</v>
      </c>
      <c r="E52" s="71">
        <v>187</v>
      </c>
      <c r="F52" s="72">
        <v>535</v>
      </c>
      <c r="G52" s="73">
        <v>342</v>
      </c>
      <c r="H52" s="39">
        <v>155</v>
      </c>
      <c r="I52" s="44">
        <v>497</v>
      </c>
      <c r="J52" s="40">
        <v>690</v>
      </c>
      <c r="K52" s="37">
        <v>342</v>
      </c>
      <c r="L52" s="327">
        <v>1032</v>
      </c>
    </row>
    <row r="53" spans="1:12" x14ac:dyDescent="0.2">
      <c r="A53" s="26" t="s">
        <v>48</v>
      </c>
      <c r="B53" s="69" t="s">
        <v>113</v>
      </c>
      <c r="C53" s="79" t="s">
        <v>112</v>
      </c>
      <c r="D53" s="70">
        <v>341</v>
      </c>
      <c r="E53" s="71">
        <v>141</v>
      </c>
      <c r="F53" s="72">
        <v>482</v>
      </c>
      <c r="G53" s="73">
        <v>372</v>
      </c>
      <c r="H53" s="39">
        <v>176</v>
      </c>
      <c r="I53" s="44">
        <v>548</v>
      </c>
      <c r="J53" s="40">
        <v>713</v>
      </c>
      <c r="K53" s="37">
        <v>317</v>
      </c>
      <c r="L53" s="327">
        <v>1030</v>
      </c>
    </row>
    <row r="54" spans="1:12" x14ac:dyDescent="0.2">
      <c r="A54" s="26" t="s">
        <v>49</v>
      </c>
      <c r="B54" s="120" t="s">
        <v>111</v>
      </c>
      <c r="C54" s="121" t="s">
        <v>112</v>
      </c>
      <c r="D54" s="105">
        <v>344</v>
      </c>
      <c r="E54" s="106">
        <v>142</v>
      </c>
      <c r="F54" s="107">
        <v>486</v>
      </c>
      <c r="G54" s="108">
        <v>351</v>
      </c>
      <c r="H54" s="109">
        <v>182</v>
      </c>
      <c r="I54" s="110">
        <v>533</v>
      </c>
      <c r="J54" s="111">
        <v>695</v>
      </c>
      <c r="K54" s="112">
        <v>324</v>
      </c>
      <c r="L54" s="330">
        <v>1019</v>
      </c>
    </row>
    <row r="55" spans="1:12" x14ac:dyDescent="0.2">
      <c r="A55" s="119" t="s">
        <v>50</v>
      </c>
      <c r="B55" s="69" t="s">
        <v>122</v>
      </c>
      <c r="C55" s="80" t="s">
        <v>98</v>
      </c>
      <c r="D55" s="70">
        <v>347</v>
      </c>
      <c r="E55" s="71">
        <v>183</v>
      </c>
      <c r="F55" s="72">
        <v>530</v>
      </c>
      <c r="G55" s="73">
        <v>348</v>
      </c>
      <c r="H55" s="39">
        <v>132</v>
      </c>
      <c r="I55" s="44">
        <v>480</v>
      </c>
      <c r="J55" s="40">
        <v>695</v>
      </c>
      <c r="K55" s="37">
        <v>315</v>
      </c>
      <c r="L55" s="327">
        <v>1010</v>
      </c>
    </row>
    <row r="56" spans="1:12" x14ac:dyDescent="0.2">
      <c r="A56" s="119" t="s">
        <v>51</v>
      </c>
      <c r="B56" s="69" t="s">
        <v>116</v>
      </c>
      <c r="C56" s="80" t="s">
        <v>98</v>
      </c>
      <c r="D56" s="70">
        <v>346</v>
      </c>
      <c r="E56" s="71">
        <v>192</v>
      </c>
      <c r="F56" s="72">
        <v>538</v>
      </c>
      <c r="G56" s="73">
        <v>334</v>
      </c>
      <c r="H56" s="39">
        <v>128</v>
      </c>
      <c r="I56" s="44">
        <v>462</v>
      </c>
      <c r="J56" s="40">
        <v>680</v>
      </c>
      <c r="K56" s="37">
        <v>320</v>
      </c>
      <c r="L56" s="327">
        <v>1000</v>
      </c>
    </row>
    <row r="57" spans="1:12" x14ac:dyDescent="0.2">
      <c r="A57" s="119" t="s">
        <v>52</v>
      </c>
      <c r="B57" s="69" t="s">
        <v>114</v>
      </c>
      <c r="C57" s="80" t="s">
        <v>112</v>
      </c>
      <c r="D57" s="70">
        <v>342</v>
      </c>
      <c r="E57" s="71">
        <v>128</v>
      </c>
      <c r="F57" s="72">
        <v>470</v>
      </c>
      <c r="G57" s="73">
        <v>358</v>
      </c>
      <c r="H57" s="39">
        <v>143</v>
      </c>
      <c r="I57" s="44">
        <v>501</v>
      </c>
      <c r="J57" s="40">
        <v>700</v>
      </c>
      <c r="K57" s="37">
        <v>271</v>
      </c>
      <c r="L57" s="327">
        <v>971</v>
      </c>
    </row>
    <row r="58" spans="1:12" x14ac:dyDescent="0.2">
      <c r="A58" s="119" t="s">
        <v>53</v>
      </c>
      <c r="B58" s="69" t="s">
        <v>90</v>
      </c>
      <c r="C58" s="80" t="s">
        <v>88</v>
      </c>
      <c r="D58" s="70">
        <v>328</v>
      </c>
      <c r="E58" s="71">
        <v>137</v>
      </c>
      <c r="F58" s="72">
        <v>465</v>
      </c>
      <c r="G58" s="73">
        <v>321</v>
      </c>
      <c r="H58" s="39">
        <v>114</v>
      </c>
      <c r="I58" s="44">
        <v>435</v>
      </c>
      <c r="J58" s="40">
        <v>649</v>
      </c>
      <c r="K58" s="37">
        <v>251</v>
      </c>
      <c r="L58" s="327">
        <v>900</v>
      </c>
    </row>
    <row r="59" spans="1:12" x14ac:dyDescent="0.2">
      <c r="A59" s="119" t="s">
        <v>54</v>
      </c>
      <c r="B59" s="69" t="s">
        <v>83</v>
      </c>
      <c r="C59" s="80" t="s">
        <v>84</v>
      </c>
      <c r="D59" s="70">
        <v>367</v>
      </c>
      <c r="E59" s="71">
        <v>174</v>
      </c>
      <c r="F59" s="72">
        <v>541</v>
      </c>
      <c r="G59" s="73">
        <v>179</v>
      </c>
      <c r="H59" s="39">
        <v>70</v>
      </c>
      <c r="I59" s="44">
        <v>249</v>
      </c>
      <c r="J59" s="40">
        <v>546</v>
      </c>
      <c r="K59" s="37">
        <v>244</v>
      </c>
      <c r="L59" s="327">
        <v>790</v>
      </c>
    </row>
    <row r="60" spans="1:12" x14ac:dyDescent="0.2">
      <c r="A60" s="119" t="s">
        <v>55</v>
      </c>
      <c r="B60" s="120" t="s">
        <v>89</v>
      </c>
      <c r="C60" s="122" t="s">
        <v>88</v>
      </c>
      <c r="D60" s="105">
        <v>351</v>
      </c>
      <c r="E60" s="106">
        <v>186</v>
      </c>
      <c r="F60" s="107">
        <v>537</v>
      </c>
      <c r="G60" s="108">
        <v>0</v>
      </c>
      <c r="H60" s="109">
        <v>0</v>
      </c>
      <c r="I60" s="110">
        <v>0</v>
      </c>
      <c r="J60" s="111">
        <v>351</v>
      </c>
      <c r="K60" s="112">
        <v>186</v>
      </c>
      <c r="L60" s="330">
        <v>537</v>
      </c>
    </row>
    <row r="61" spans="1:12" x14ac:dyDescent="0.2">
      <c r="A61" s="26" t="s">
        <v>56</v>
      </c>
      <c r="B61" s="120" t="s">
        <v>97</v>
      </c>
      <c r="C61" s="121" t="s">
        <v>98</v>
      </c>
      <c r="D61" s="105">
        <v>341</v>
      </c>
      <c r="E61" s="106">
        <v>164</v>
      </c>
      <c r="F61" s="107">
        <v>505</v>
      </c>
      <c r="G61" s="73">
        <v>0</v>
      </c>
      <c r="H61" s="109">
        <v>0</v>
      </c>
      <c r="I61" s="110">
        <v>0</v>
      </c>
      <c r="J61" s="111">
        <v>341</v>
      </c>
      <c r="K61" s="112">
        <v>164</v>
      </c>
      <c r="L61" s="330">
        <v>505</v>
      </c>
    </row>
    <row r="62" spans="1:12" x14ac:dyDescent="0.2">
      <c r="A62" s="26" t="s">
        <v>57</v>
      </c>
      <c r="B62" s="120" t="s">
        <v>101</v>
      </c>
      <c r="C62" s="121" t="s">
        <v>64</v>
      </c>
      <c r="D62" s="105">
        <v>0</v>
      </c>
      <c r="E62" s="106">
        <v>0</v>
      </c>
      <c r="F62" s="107">
        <v>0</v>
      </c>
      <c r="G62" s="73">
        <v>365</v>
      </c>
      <c r="H62" s="109">
        <v>104</v>
      </c>
      <c r="I62" s="110">
        <v>469</v>
      </c>
      <c r="J62" s="111">
        <v>365</v>
      </c>
      <c r="K62" s="112">
        <v>104</v>
      </c>
      <c r="L62" s="330">
        <v>469</v>
      </c>
    </row>
    <row r="63" spans="1:12" x14ac:dyDescent="0.2">
      <c r="A63" s="26" t="s">
        <v>58</v>
      </c>
      <c r="B63" s="308" t="s">
        <v>109</v>
      </c>
      <c r="C63" s="312" t="s">
        <v>98</v>
      </c>
      <c r="D63" s="105">
        <v>217</v>
      </c>
      <c r="E63" s="106">
        <v>76</v>
      </c>
      <c r="F63" s="107">
        <v>293</v>
      </c>
      <c r="G63" s="73">
        <v>0</v>
      </c>
      <c r="H63" s="109">
        <v>0</v>
      </c>
      <c r="I63" s="110">
        <v>0</v>
      </c>
      <c r="J63" s="111">
        <v>217</v>
      </c>
      <c r="K63" s="112">
        <v>76</v>
      </c>
      <c r="L63" s="330">
        <v>293</v>
      </c>
    </row>
    <row r="64" spans="1:12" x14ac:dyDescent="0.2">
      <c r="A64" s="26" t="s">
        <v>59</v>
      </c>
      <c r="B64" s="69" t="s">
        <v>74</v>
      </c>
      <c r="C64" s="74" t="s">
        <v>64</v>
      </c>
      <c r="D64" s="70">
        <v>37</v>
      </c>
      <c r="E64" s="71">
        <v>0</v>
      </c>
      <c r="F64" s="72">
        <v>37</v>
      </c>
      <c r="G64" s="73">
        <v>0</v>
      </c>
      <c r="H64" s="39">
        <v>0</v>
      </c>
      <c r="I64" s="44">
        <v>0</v>
      </c>
      <c r="J64" s="40">
        <v>37</v>
      </c>
      <c r="K64" s="37">
        <v>0</v>
      </c>
      <c r="L64" s="327">
        <v>37</v>
      </c>
    </row>
    <row r="65" spans="1:12" x14ac:dyDescent="0.2">
      <c r="A65" s="21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12"/>
      <c r="B66" s="31" t="s">
        <v>60</v>
      </c>
      <c r="C66" s="14"/>
      <c r="D66" s="18">
        <f>SUM(D14:D61)/48</f>
        <v>364.27083333333331</v>
      </c>
      <c r="E66" s="18">
        <f t="shared" ref="E66:F66" si="0">SUM(E14:E61)/48</f>
        <v>176.45833333333334</v>
      </c>
      <c r="F66" s="18">
        <f t="shared" si="0"/>
        <v>540.72916666666663</v>
      </c>
      <c r="G66" s="18">
        <f>(SUM(G14:G57)+G62)/45</f>
        <v>372.6</v>
      </c>
      <c r="H66" s="18">
        <f t="shared" ref="H66:I66" si="1">(SUM(H14:H57)+H62)/45</f>
        <v>180.93333333333334</v>
      </c>
      <c r="I66" s="18">
        <f t="shared" si="1"/>
        <v>553.5333333333333</v>
      </c>
      <c r="J66" s="18">
        <f>(D66+G66)/2</f>
        <v>368.4354166666667</v>
      </c>
      <c r="K66" s="18">
        <f t="shared" ref="K66:L66" si="2">(E66+H66)/2</f>
        <v>178.69583333333333</v>
      </c>
      <c r="L66" s="18">
        <f t="shared" si="2"/>
        <v>547.13124999999991</v>
      </c>
    </row>
    <row r="67" spans="1:12" x14ac:dyDescent="0.2">
      <c r="B67" s="15" t="s">
        <v>62</v>
      </c>
      <c r="C67" s="15"/>
      <c r="D67" s="18">
        <f>SUM(D14:D29)/16</f>
        <v>381.4375</v>
      </c>
      <c r="E67" s="18">
        <f t="shared" ref="E67:H67" si="3">SUM(E14:E29)/16</f>
        <v>195.0625</v>
      </c>
      <c r="F67" s="18">
        <f t="shared" si="3"/>
        <v>576.5</v>
      </c>
      <c r="G67" s="18">
        <f t="shared" si="3"/>
        <v>384.625</v>
      </c>
      <c r="H67" s="18">
        <f t="shared" si="3"/>
        <v>201.3125</v>
      </c>
      <c r="I67" s="18">
        <f>SUM(I14:I29)/16</f>
        <v>585.9375</v>
      </c>
      <c r="J67" s="18">
        <f>SUM(J14:J29)/32</f>
        <v>383.03125</v>
      </c>
      <c r="K67" s="18">
        <f t="shared" ref="K67:L67" si="4">SUM(K14:K29)/32</f>
        <v>198.1875</v>
      </c>
      <c r="L67" s="18">
        <f t="shared" si="4"/>
        <v>581.21875</v>
      </c>
    </row>
    <row r="68" spans="1:12" x14ac:dyDescent="0.2">
      <c r="B68" s="12"/>
      <c r="C68" s="12"/>
      <c r="D68" s="82"/>
      <c r="E68" s="82"/>
      <c r="F68" s="82"/>
      <c r="G68" s="82"/>
      <c r="H68" s="82"/>
      <c r="I68" s="82"/>
      <c r="J68" s="82"/>
      <c r="K68" s="82"/>
      <c r="L68" s="8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 customHeight="1" x14ac:dyDescent="0.2">
      <c r="A70" s="35" t="s">
        <v>128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" customHeight="1" x14ac:dyDescent="0.2">
      <c r="A71" s="35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" customHeight="1" x14ac:dyDescent="0.2">
      <c r="A72" s="35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">
      <c r="A73" s="11"/>
      <c r="B73" s="12"/>
      <c r="C73" s="12"/>
      <c r="D73" s="13"/>
      <c r="E73" s="13"/>
      <c r="F73" s="13"/>
      <c r="G73" s="13"/>
      <c r="H73" s="13"/>
      <c r="I73" t="s">
        <v>30</v>
      </c>
      <c r="J73" s="13"/>
      <c r="K73" s="13"/>
      <c r="L73" s="13"/>
    </row>
  </sheetData>
  <sortState ref="B14:L64">
    <sortCondition descending="1" ref="L14:L64"/>
    <sortCondition descending="1" ref="K14:K64"/>
  </sortState>
  <phoneticPr fontId="0" type="noConversion"/>
  <printOptions horizontalCentered="1"/>
  <pageMargins left="0.19685039370078741" right="0.19685039370078741" top="1.3779527559055118" bottom="1.1811023622047245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/>
  </sheetViews>
  <sheetFormatPr defaultRowHeight="12.75" x14ac:dyDescent="0.2"/>
  <cols>
    <col min="1" max="1" width="5.7109375" customWidth="1"/>
    <col min="2" max="2" width="20.7109375" customWidth="1"/>
    <col min="3" max="3" width="15.7109375" customWidth="1"/>
    <col min="4" max="15" width="7.7109375" customWidth="1"/>
    <col min="16" max="16" width="13.42578125" customWidth="1"/>
    <col min="17" max="25" width="7.7109375" customWidth="1"/>
  </cols>
  <sheetData>
    <row r="1" spans="1:15" x14ac:dyDescent="0.2">
      <c r="A1" s="10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M1" s="8"/>
      <c r="O1" s="6" t="s">
        <v>131</v>
      </c>
    </row>
    <row r="2" spans="1:15" ht="9" customHeight="1" x14ac:dyDescent="0.2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5" ht="20.25" x14ac:dyDescent="0.3">
      <c r="B3" s="27"/>
      <c r="C3" s="27"/>
      <c r="D3" s="27"/>
      <c r="F3" s="27" t="s">
        <v>31</v>
      </c>
      <c r="G3" s="27"/>
      <c r="H3" s="27"/>
      <c r="I3" s="27"/>
      <c r="J3" s="27"/>
      <c r="K3" s="27"/>
      <c r="L3" s="27"/>
      <c r="M3" s="27"/>
      <c r="N3" s="27"/>
      <c r="O3" s="27"/>
    </row>
    <row r="4" spans="1:15" ht="15" x14ac:dyDescent="0.2">
      <c r="A4" s="8"/>
      <c r="B4" s="8"/>
      <c r="C4" s="8"/>
      <c r="E4" s="350"/>
      <c r="F4" s="350" t="s">
        <v>69</v>
      </c>
      <c r="G4" s="350"/>
      <c r="H4" s="350"/>
      <c r="I4" s="350"/>
      <c r="J4" s="8"/>
      <c r="K4" s="8"/>
      <c r="L4" s="8"/>
    </row>
    <row r="5" spans="1:15" x14ac:dyDescent="0.2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</row>
    <row r="6" spans="1:15" ht="15" x14ac:dyDescent="0.2">
      <c r="A6" s="16" t="s">
        <v>132</v>
      </c>
      <c r="B6" s="9"/>
      <c r="C6" s="9"/>
      <c r="D6" s="9"/>
      <c r="E6" s="9"/>
      <c r="F6" s="9"/>
      <c r="G6" s="9"/>
      <c r="H6" s="9"/>
      <c r="I6" s="9"/>
      <c r="J6" s="8"/>
      <c r="K6" s="8"/>
      <c r="L6" s="8"/>
    </row>
    <row r="8" spans="1:15" ht="15.95" customHeight="1" x14ac:dyDescent="0.2">
      <c r="A8" s="1"/>
      <c r="B8" s="1"/>
      <c r="C8" s="2"/>
      <c r="D8" s="351" t="s">
        <v>133</v>
      </c>
      <c r="E8" s="3"/>
      <c r="F8" s="3"/>
      <c r="G8" s="351" t="s">
        <v>112</v>
      </c>
      <c r="H8" s="3"/>
      <c r="I8" s="3"/>
      <c r="J8" s="351" t="s">
        <v>134</v>
      </c>
      <c r="K8" s="3"/>
      <c r="L8" s="3"/>
      <c r="M8" s="351" t="s">
        <v>1</v>
      </c>
      <c r="N8" s="3"/>
      <c r="O8" s="3"/>
    </row>
    <row r="9" spans="1:15" ht="15.95" customHeight="1" thickBot="1" x14ac:dyDescent="0.25">
      <c r="A9" s="352" t="s">
        <v>2</v>
      </c>
      <c r="B9" s="353" t="s">
        <v>3</v>
      </c>
      <c r="C9" s="354" t="s">
        <v>4</v>
      </c>
      <c r="D9" s="355" t="s">
        <v>129</v>
      </c>
      <c r="E9" s="356" t="s">
        <v>6</v>
      </c>
      <c r="F9" s="357" t="s">
        <v>130</v>
      </c>
      <c r="G9" s="355" t="s">
        <v>129</v>
      </c>
      <c r="H9" s="356" t="s">
        <v>6</v>
      </c>
      <c r="I9" s="357" t="s">
        <v>130</v>
      </c>
      <c r="J9" s="355" t="s">
        <v>129</v>
      </c>
      <c r="K9" s="356" t="s">
        <v>6</v>
      </c>
      <c r="L9" s="357" t="s">
        <v>130</v>
      </c>
      <c r="M9" s="355" t="s">
        <v>129</v>
      </c>
      <c r="N9" s="356" t="s">
        <v>6</v>
      </c>
      <c r="O9" s="357" t="s">
        <v>130</v>
      </c>
    </row>
    <row r="10" spans="1:15" ht="15.95" customHeight="1" x14ac:dyDescent="0.25">
      <c r="A10" s="358" t="s">
        <v>7</v>
      </c>
      <c r="B10" s="380" t="s">
        <v>104</v>
      </c>
      <c r="C10" s="381" t="s">
        <v>84</v>
      </c>
      <c r="D10" s="359">
        <v>777</v>
      </c>
      <c r="E10" s="360">
        <v>467</v>
      </c>
      <c r="F10" s="362">
        <v>1244</v>
      </c>
      <c r="G10" s="359">
        <v>415</v>
      </c>
      <c r="H10" s="360">
        <v>231</v>
      </c>
      <c r="I10" s="362">
        <f t="shared" ref="I10:I29" si="0">SUM(G10:H10)</f>
        <v>646</v>
      </c>
      <c r="J10" s="359">
        <v>396</v>
      </c>
      <c r="K10" s="360">
        <v>199</v>
      </c>
      <c r="L10" s="362">
        <f t="shared" ref="L10:L29" si="1">SUM(J10:K10)</f>
        <v>595</v>
      </c>
      <c r="M10" s="359">
        <f t="shared" ref="M10:M29" si="2">SUM(D10+G10+J10)</f>
        <v>1588</v>
      </c>
      <c r="N10" s="359">
        <f t="shared" ref="N10:N29" si="3">SUM(E10+H10+K10)</f>
        <v>897</v>
      </c>
      <c r="O10" s="363">
        <f t="shared" ref="O10:O28" si="4">SUM(M10:N10)</f>
        <v>2485</v>
      </c>
    </row>
    <row r="11" spans="1:15" ht="15.95" customHeight="1" x14ac:dyDescent="0.25">
      <c r="A11" s="358" t="s">
        <v>8</v>
      </c>
      <c r="B11" s="382" t="s">
        <v>103</v>
      </c>
      <c r="C11" s="383" t="s">
        <v>84</v>
      </c>
      <c r="D11" s="359">
        <v>783</v>
      </c>
      <c r="E11" s="360">
        <v>457</v>
      </c>
      <c r="F11" s="362">
        <v>1240</v>
      </c>
      <c r="G11" s="359">
        <v>406</v>
      </c>
      <c r="H11" s="360">
        <v>219</v>
      </c>
      <c r="I11" s="362">
        <f t="shared" si="0"/>
        <v>625</v>
      </c>
      <c r="J11" s="359">
        <v>367</v>
      </c>
      <c r="K11" s="360">
        <v>222</v>
      </c>
      <c r="L11" s="362">
        <f t="shared" si="1"/>
        <v>589</v>
      </c>
      <c r="M11" s="359">
        <f t="shared" si="2"/>
        <v>1556</v>
      </c>
      <c r="N11" s="359">
        <f t="shared" si="3"/>
        <v>898</v>
      </c>
      <c r="O11" s="363">
        <f t="shared" si="4"/>
        <v>2454</v>
      </c>
    </row>
    <row r="12" spans="1:15" ht="15.95" customHeight="1" x14ac:dyDescent="0.25">
      <c r="A12" s="364" t="s">
        <v>9</v>
      </c>
      <c r="B12" s="384" t="s">
        <v>105</v>
      </c>
      <c r="C12" s="385" t="s">
        <v>98</v>
      </c>
      <c r="D12" s="359">
        <v>815</v>
      </c>
      <c r="E12" s="361">
        <v>356</v>
      </c>
      <c r="F12" s="377">
        <v>1171</v>
      </c>
      <c r="G12" s="359">
        <v>403</v>
      </c>
      <c r="H12" s="361">
        <v>255</v>
      </c>
      <c r="I12" s="377">
        <f t="shared" si="0"/>
        <v>658</v>
      </c>
      <c r="J12" s="359">
        <v>383</v>
      </c>
      <c r="K12" s="361">
        <v>223</v>
      </c>
      <c r="L12" s="377">
        <f t="shared" si="1"/>
        <v>606</v>
      </c>
      <c r="M12" s="359">
        <f t="shared" si="2"/>
        <v>1601</v>
      </c>
      <c r="N12" s="359">
        <f t="shared" si="3"/>
        <v>834</v>
      </c>
      <c r="O12" s="378">
        <f t="shared" si="4"/>
        <v>2435</v>
      </c>
    </row>
    <row r="13" spans="1:15" ht="15.95" customHeight="1" x14ac:dyDescent="0.25">
      <c r="A13" s="365" t="s">
        <v>10</v>
      </c>
      <c r="B13" s="379" t="s">
        <v>126</v>
      </c>
      <c r="C13" s="373" t="s">
        <v>98</v>
      </c>
      <c r="D13" s="359">
        <v>764</v>
      </c>
      <c r="E13" s="361">
        <v>427</v>
      </c>
      <c r="F13" s="377">
        <v>1191</v>
      </c>
      <c r="G13" s="359">
        <v>397</v>
      </c>
      <c r="H13" s="361">
        <v>225</v>
      </c>
      <c r="I13" s="377">
        <f t="shared" si="0"/>
        <v>622</v>
      </c>
      <c r="J13" s="359">
        <v>395</v>
      </c>
      <c r="K13" s="361">
        <v>213</v>
      </c>
      <c r="L13" s="377">
        <f t="shared" si="1"/>
        <v>608</v>
      </c>
      <c r="M13" s="359">
        <f t="shared" si="2"/>
        <v>1556</v>
      </c>
      <c r="N13" s="359">
        <f t="shared" si="3"/>
        <v>865</v>
      </c>
      <c r="O13" s="378">
        <f t="shared" si="4"/>
        <v>2421</v>
      </c>
    </row>
    <row r="14" spans="1:15" ht="15.95" customHeight="1" x14ac:dyDescent="0.25">
      <c r="A14" s="365" t="s">
        <v>11</v>
      </c>
      <c r="B14" s="374" t="s">
        <v>119</v>
      </c>
      <c r="C14" s="375" t="s">
        <v>98</v>
      </c>
      <c r="D14" s="366">
        <v>789</v>
      </c>
      <c r="E14" s="367">
        <v>414</v>
      </c>
      <c r="F14" s="368">
        <v>1203</v>
      </c>
      <c r="G14" s="359">
        <v>396</v>
      </c>
      <c r="H14" s="360">
        <v>223</v>
      </c>
      <c r="I14" s="362">
        <f t="shared" si="0"/>
        <v>619</v>
      </c>
      <c r="J14" s="359">
        <v>379</v>
      </c>
      <c r="K14" s="360">
        <v>213</v>
      </c>
      <c r="L14" s="362">
        <f t="shared" si="1"/>
        <v>592</v>
      </c>
      <c r="M14" s="359">
        <f t="shared" si="2"/>
        <v>1564</v>
      </c>
      <c r="N14" s="359">
        <f t="shared" si="3"/>
        <v>850</v>
      </c>
      <c r="O14" s="363">
        <f t="shared" si="4"/>
        <v>2414</v>
      </c>
    </row>
    <row r="15" spans="1:15" ht="15.95" customHeight="1" x14ac:dyDescent="0.25">
      <c r="A15" s="365" t="s">
        <v>12</v>
      </c>
      <c r="B15" s="374" t="s">
        <v>120</v>
      </c>
      <c r="C15" s="376" t="s">
        <v>98</v>
      </c>
      <c r="D15" s="366">
        <v>802</v>
      </c>
      <c r="E15" s="367">
        <v>417</v>
      </c>
      <c r="F15" s="368">
        <v>1219</v>
      </c>
      <c r="G15" s="359">
        <v>399</v>
      </c>
      <c r="H15" s="360">
        <v>174</v>
      </c>
      <c r="I15" s="362">
        <f t="shared" si="0"/>
        <v>573</v>
      </c>
      <c r="J15" s="359">
        <v>386</v>
      </c>
      <c r="K15" s="360">
        <v>231</v>
      </c>
      <c r="L15" s="362">
        <f t="shared" si="1"/>
        <v>617</v>
      </c>
      <c r="M15" s="359">
        <f t="shared" si="2"/>
        <v>1587</v>
      </c>
      <c r="N15" s="359">
        <f t="shared" si="3"/>
        <v>822</v>
      </c>
      <c r="O15" s="363">
        <f t="shared" si="4"/>
        <v>2409</v>
      </c>
    </row>
    <row r="16" spans="1:15" ht="15.95" customHeight="1" x14ac:dyDescent="0.25">
      <c r="A16" s="365" t="s">
        <v>13</v>
      </c>
      <c r="B16" s="374" t="s">
        <v>117</v>
      </c>
      <c r="C16" s="375" t="s">
        <v>98</v>
      </c>
      <c r="D16" s="359">
        <v>733</v>
      </c>
      <c r="E16" s="360">
        <v>422</v>
      </c>
      <c r="F16" s="362">
        <v>1155</v>
      </c>
      <c r="G16" s="359">
        <v>392</v>
      </c>
      <c r="H16" s="360">
        <v>200</v>
      </c>
      <c r="I16" s="362">
        <f t="shared" si="0"/>
        <v>592</v>
      </c>
      <c r="J16" s="359">
        <v>382</v>
      </c>
      <c r="K16" s="360">
        <v>233</v>
      </c>
      <c r="L16" s="362">
        <f t="shared" si="1"/>
        <v>615</v>
      </c>
      <c r="M16" s="359">
        <f t="shared" si="2"/>
        <v>1507</v>
      </c>
      <c r="N16" s="359">
        <f t="shared" si="3"/>
        <v>855</v>
      </c>
      <c r="O16" s="363">
        <f t="shared" si="4"/>
        <v>2362</v>
      </c>
    </row>
    <row r="17" spans="1:15" ht="15.95" customHeight="1" x14ac:dyDescent="0.25">
      <c r="A17" s="365" t="s">
        <v>14</v>
      </c>
      <c r="B17" s="374" t="s">
        <v>86</v>
      </c>
      <c r="C17" s="375" t="s">
        <v>84</v>
      </c>
      <c r="D17" s="359">
        <v>737</v>
      </c>
      <c r="E17" s="360">
        <v>391</v>
      </c>
      <c r="F17" s="362">
        <v>1128</v>
      </c>
      <c r="G17" s="359">
        <v>378</v>
      </c>
      <c r="H17" s="360">
        <v>231</v>
      </c>
      <c r="I17" s="362">
        <f t="shared" si="0"/>
        <v>609</v>
      </c>
      <c r="J17" s="359">
        <v>398</v>
      </c>
      <c r="K17" s="360">
        <v>195</v>
      </c>
      <c r="L17" s="362">
        <f t="shared" si="1"/>
        <v>593</v>
      </c>
      <c r="M17" s="359">
        <f t="shared" si="2"/>
        <v>1513</v>
      </c>
      <c r="N17" s="359">
        <f t="shared" si="3"/>
        <v>817</v>
      </c>
      <c r="O17" s="363">
        <f t="shared" si="4"/>
        <v>2330</v>
      </c>
    </row>
    <row r="18" spans="1:15" ht="15.95" customHeight="1" x14ac:dyDescent="0.25">
      <c r="A18" s="365" t="s">
        <v>15</v>
      </c>
      <c r="B18" s="374" t="s">
        <v>127</v>
      </c>
      <c r="C18" s="376" t="s">
        <v>84</v>
      </c>
      <c r="D18" s="359">
        <v>759</v>
      </c>
      <c r="E18" s="360">
        <v>359</v>
      </c>
      <c r="F18" s="362">
        <v>1118</v>
      </c>
      <c r="G18" s="366">
        <v>385</v>
      </c>
      <c r="H18" s="367">
        <v>231</v>
      </c>
      <c r="I18" s="362">
        <f t="shared" si="0"/>
        <v>616</v>
      </c>
      <c r="J18" s="366">
        <v>353</v>
      </c>
      <c r="K18" s="367">
        <v>241</v>
      </c>
      <c r="L18" s="362">
        <f t="shared" si="1"/>
        <v>594</v>
      </c>
      <c r="M18" s="359">
        <f t="shared" si="2"/>
        <v>1497</v>
      </c>
      <c r="N18" s="359">
        <f t="shared" si="3"/>
        <v>831</v>
      </c>
      <c r="O18" s="363">
        <f t="shared" si="4"/>
        <v>2328</v>
      </c>
    </row>
    <row r="19" spans="1:15" ht="15.95" customHeight="1" x14ac:dyDescent="0.25">
      <c r="A19" s="365" t="s">
        <v>16</v>
      </c>
      <c r="B19" s="374" t="s">
        <v>102</v>
      </c>
      <c r="C19" s="376" t="s">
        <v>64</v>
      </c>
      <c r="D19" s="359">
        <v>777</v>
      </c>
      <c r="E19" s="360">
        <v>370</v>
      </c>
      <c r="F19" s="362">
        <v>1147</v>
      </c>
      <c r="G19" s="359">
        <v>341</v>
      </c>
      <c r="H19" s="360">
        <v>220</v>
      </c>
      <c r="I19" s="362">
        <f t="shared" si="0"/>
        <v>561</v>
      </c>
      <c r="J19" s="359">
        <v>365</v>
      </c>
      <c r="K19" s="360">
        <v>205</v>
      </c>
      <c r="L19" s="362">
        <f t="shared" si="1"/>
        <v>570</v>
      </c>
      <c r="M19" s="359">
        <f t="shared" si="2"/>
        <v>1483</v>
      </c>
      <c r="N19" s="359">
        <f t="shared" si="3"/>
        <v>795</v>
      </c>
      <c r="O19" s="363">
        <f t="shared" si="4"/>
        <v>2278</v>
      </c>
    </row>
    <row r="20" spans="1:15" ht="15.95" customHeight="1" x14ac:dyDescent="0.25">
      <c r="A20" s="365" t="s">
        <v>17</v>
      </c>
      <c r="B20" s="374" t="s">
        <v>96</v>
      </c>
      <c r="C20" s="375" t="s">
        <v>93</v>
      </c>
      <c r="D20" s="359">
        <v>720</v>
      </c>
      <c r="E20" s="360">
        <v>393</v>
      </c>
      <c r="F20" s="362">
        <v>1113</v>
      </c>
      <c r="G20" s="359">
        <v>354</v>
      </c>
      <c r="H20" s="360">
        <v>216</v>
      </c>
      <c r="I20" s="362">
        <f t="shared" si="0"/>
        <v>570</v>
      </c>
      <c r="J20" s="359">
        <v>382</v>
      </c>
      <c r="K20" s="360">
        <v>193</v>
      </c>
      <c r="L20" s="362">
        <f t="shared" si="1"/>
        <v>575</v>
      </c>
      <c r="M20" s="359">
        <f t="shared" si="2"/>
        <v>1456</v>
      </c>
      <c r="N20" s="359">
        <f t="shared" si="3"/>
        <v>802</v>
      </c>
      <c r="O20" s="363">
        <f t="shared" si="4"/>
        <v>2258</v>
      </c>
    </row>
    <row r="21" spans="1:15" ht="15.95" customHeight="1" x14ac:dyDescent="0.25">
      <c r="A21" s="361" t="s">
        <v>18</v>
      </c>
      <c r="B21" s="374" t="s">
        <v>123</v>
      </c>
      <c r="C21" s="376" t="s">
        <v>98</v>
      </c>
      <c r="D21" s="359">
        <v>731</v>
      </c>
      <c r="E21" s="360">
        <v>382</v>
      </c>
      <c r="F21" s="362">
        <v>1113</v>
      </c>
      <c r="G21" s="359">
        <v>381</v>
      </c>
      <c r="H21" s="360">
        <v>212</v>
      </c>
      <c r="I21" s="362">
        <f t="shared" si="0"/>
        <v>593</v>
      </c>
      <c r="J21" s="359">
        <v>355</v>
      </c>
      <c r="K21" s="360">
        <v>194</v>
      </c>
      <c r="L21" s="362">
        <f t="shared" si="1"/>
        <v>549</v>
      </c>
      <c r="M21" s="359">
        <f t="shared" si="2"/>
        <v>1467</v>
      </c>
      <c r="N21" s="359">
        <f t="shared" si="3"/>
        <v>788</v>
      </c>
      <c r="O21" s="363">
        <f t="shared" si="4"/>
        <v>2255</v>
      </c>
    </row>
    <row r="22" spans="1:15" ht="15.95" customHeight="1" x14ac:dyDescent="0.25">
      <c r="A22" s="361" t="s">
        <v>19</v>
      </c>
      <c r="B22" s="374" t="s">
        <v>71</v>
      </c>
      <c r="C22" s="376" t="s">
        <v>64</v>
      </c>
      <c r="D22" s="359">
        <v>738</v>
      </c>
      <c r="E22" s="360">
        <v>366</v>
      </c>
      <c r="F22" s="362">
        <v>1104</v>
      </c>
      <c r="G22" s="359">
        <v>369</v>
      </c>
      <c r="H22" s="360">
        <v>213</v>
      </c>
      <c r="I22" s="362">
        <f t="shared" si="0"/>
        <v>582</v>
      </c>
      <c r="J22" s="359">
        <v>374</v>
      </c>
      <c r="K22" s="360">
        <v>183</v>
      </c>
      <c r="L22" s="362">
        <f t="shared" si="1"/>
        <v>557</v>
      </c>
      <c r="M22" s="359">
        <f t="shared" si="2"/>
        <v>1481</v>
      </c>
      <c r="N22" s="359">
        <f t="shared" si="3"/>
        <v>762</v>
      </c>
      <c r="O22" s="363">
        <f t="shared" si="4"/>
        <v>2243</v>
      </c>
    </row>
    <row r="23" spans="1:15" ht="15.95" customHeight="1" x14ac:dyDescent="0.25">
      <c r="A23" s="361" t="s">
        <v>20</v>
      </c>
      <c r="B23" s="374" t="s">
        <v>124</v>
      </c>
      <c r="C23" s="376" t="s">
        <v>98</v>
      </c>
      <c r="D23" s="359">
        <v>751</v>
      </c>
      <c r="E23" s="360">
        <v>356</v>
      </c>
      <c r="F23" s="362">
        <v>1107</v>
      </c>
      <c r="G23" s="359">
        <v>391</v>
      </c>
      <c r="H23" s="360">
        <v>204</v>
      </c>
      <c r="I23" s="362">
        <f t="shared" si="0"/>
        <v>595</v>
      </c>
      <c r="J23" s="359">
        <v>355</v>
      </c>
      <c r="K23" s="360">
        <v>166</v>
      </c>
      <c r="L23" s="362">
        <f t="shared" si="1"/>
        <v>521</v>
      </c>
      <c r="M23" s="359">
        <f t="shared" si="2"/>
        <v>1497</v>
      </c>
      <c r="N23" s="359">
        <f t="shared" si="3"/>
        <v>726</v>
      </c>
      <c r="O23" s="363">
        <f t="shared" si="4"/>
        <v>2223</v>
      </c>
    </row>
    <row r="24" spans="1:15" ht="15.95" customHeight="1" x14ac:dyDescent="0.25">
      <c r="A24" s="361" t="s">
        <v>21</v>
      </c>
      <c r="B24" s="374" t="s">
        <v>107</v>
      </c>
      <c r="C24" s="376" t="s">
        <v>98</v>
      </c>
      <c r="D24" s="359">
        <v>761</v>
      </c>
      <c r="E24" s="360">
        <v>345</v>
      </c>
      <c r="F24" s="362">
        <v>1106</v>
      </c>
      <c r="G24" s="366">
        <v>360</v>
      </c>
      <c r="H24" s="367">
        <v>212</v>
      </c>
      <c r="I24" s="362">
        <f t="shared" si="0"/>
        <v>572</v>
      </c>
      <c r="J24" s="366">
        <v>370</v>
      </c>
      <c r="K24" s="367">
        <v>171</v>
      </c>
      <c r="L24" s="362">
        <f t="shared" si="1"/>
        <v>541</v>
      </c>
      <c r="M24" s="359">
        <f t="shared" si="2"/>
        <v>1491</v>
      </c>
      <c r="N24" s="359">
        <f t="shared" si="3"/>
        <v>728</v>
      </c>
      <c r="O24" s="363">
        <f t="shared" si="4"/>
        <v>2219</v>
      </c>
    </row>
    <row r="25" spans="1:15" ht="15.95" customHeight="1" x14ac:dyDescent="0.25">
      <c r="A25" s="361" t="s">
        <v>22</v>
      </c>
      <c r="B25" s="374" t="s">
        <v>108</v>
      </c>
      <c r="C25" s="376" t="s">
        <v>98</v>
      </c>
      <c r="D25" s="359">
        <v>749</v>
      </c>
      <c r="E25" s="360">
        <v>356</v>
      </c>
      <c r="F25" s="362">
        <v>1105</v>
      </c>
      <c r="G25" s="366">
        <v>350</v>
      </c>
      <c r="H25" s="367">
        <v>193</v>
      </c>
      <c r="I25" s="362">
        <f t="shared" si="0"/>
        <v>543</v>
      </c>
      <c r="J25" s="366">
        <v>384</v>
      </c>
      <c r="K25" s="367">
        <v>157</v>
      </c>
      <c r="L25" s="362">
        <f t="shared" si="1"/>
        <v>541</v>
      </c>
      <c r="M25" s="359">
        <f t="shared" si="2"/>
        <v>1483</v>
      </c>
      <c r="N25" s="359">
        <f t="shared" si="3"/>
        <v>706</v>
      </c>
      <c r="O25" s="363">
        <f t="shared" si="4"/>
        <v>2189</v>
      </c>
    </row>
    <row r="26" spans="1:15" ht="15.95" customHeight="1" x14ac:dyDescent="0.25">
      <c r="A26" s="361" t="s">
        <v>23</v>
      </c>
      <c r="B26" s="374" t="s">
        <v>94</v>
      </c>
      <c r="C26" s="375" t="s">
        <v>93</v>
      </c>
      <c r="D26" s="359">
        <v>785</v>
      </c>
      <c r="E26" s="360">
        <v>341</v>
      </c>
      <c r="F26" s="362">
        <v>1126</v>
      </c>
      <c r="G26" s="366">
        <v>370</v>
      </c>
      <c r="H26" s="367">
        <v>176</v>
      </c>
      <c r="I26" s="362">
        <f t="shared" si="0"/>
        <v>546</v>
      </c>
      <c r="J26" s="366">
        <v>357</v>
      </c>
      <c r="K26" s="367">
        <v>158</v>
      </c>
      <c r="L26" s="362">
        <f t="shared" si="1"/>
        <v>515</v>
      </c>
      <c r="M26" s="359">
        <f t="shared" si="2"/>
        <v>1512</v>
      </c>
      <c r="N26" s="359">
        <f t="shared" si="3"/>
        <v>675</v>
      </c>
      <c r="O26" s="363">
        <f t="shared" si="4"/>
        <v>2187</v>
      </c>
    </row>
    <row r="27" spans="1:15" ht="15.95" customHeight="1" x14ac:dyDescent="0.25">
      <c r="A27" s="361" t="s">
        <v>24</v>
      </c>
      <c r="B27" s="374" t="s">
        <v>73</v>
      </c>
      <c r="C27" s="376" t="s">
        <v>64</v>
      </c>
      <c r="D27" s="359">
        <v>737</v>
      </c>
      <c r="E27" s="360">
        <v>367</v>
      </c>
      <c r="F27" s="362">
        <v>1104</v>
      </c>
      <c r="G27" s="366">
        <v>376</v>
      </c>
      <c r="H27" s="367">
        <v>165</v>
      </c>
      <c r="I27" s="362">
        <f t="shared" si="0"/>
        <v>541</v>
      </c>
      <c r="J27" s="366">
        <v>362</v>
      </c>
      <c r="K27" s="367">
        <v>167</v>
      </c>
      <c r="L27" s="362">
        <f t="shared" si="1"/>
        <v>529</v>
      </c>
      <c r="M27" s="359">
        <f t="shared" si="2"/>
        <v>1475</v>
      </c>
      <c r="N27" s="359">
        <f t="shared" si="3"/>
        <v>699</v>
      </c>
      <c r="O27" s="363">
        <f t="shared" si="4"/>
        <v>2174</v>
      </c>
    </row>
    <row r="28" spans="1:15" ht="15.95" customHeight="1" x14ac:dyDescent="0.25">
      <c r="A28" s="361" t="s">
        <v>25</v>
      </c>
      <c r="B28" s="374" t="s">
        <v>95</v>
      </c>
      <c r="C28" s="376" t="s">
        <v>93</v>
      </c>
      <c r="D28" s="359">
        <v>718</v>
      </c>
      <c r="E28" s="360">
        <v>385</v>
      </c>
      <c r="F28" s="362">
        <v>1103</v>
      </c>
      <c r="G28" s="366">
        <v>384</v>
      </c>
      <c r="H28" s="367">
        <v>168</v>
      </c>
      <c r="I28" s="362">
        <f t="shared" si="0"/>
        <v>552</v>
      </c>
      <c r="J28" s="366">
        <v>351</v>
      </c>
      <c r="K28" s="367">
        <v>163</v>
      </c>
      <c r="L28" s="362">
        <f t="shared" si="1"/>
        <v>514</v>
      </c>
      <c r="M28" s="359">
        <f t="shared" si="2"/>
        <v>1453</v>
      </c>
      <c r="N28" s="359">
        <f t="shared" si="3"/>
        <v>716</v>
      </c>
      <c r="O28" s="363">
        <f t="shared" si="4"/>
        <v>2169</v>
      </c>
    </row>
    <row r="29" spans="1:15" ht="15.95" customHeight="1" x14ac:dyDescent="0.25">
      <c r="A29" s="361" t="s">
        <v>26</v>
      </c>
      <c r="B29" s="374" t="s">
        <v>85</v>
      </c>
      <c r="C29" s="376" t="s">
        <v>84</v>
      </c>
      <c r="D29" s="359">
        <v>721</v>
      </c>
      <c r="E29" s="360">
        <v>356</v>
      </c>
      <c r="F29" s="362">
        <v>1077</v>
      </c>
      <c r="G29" s="359">
        <v>329</v>
      </c>
      <c r="H29" s="360">
        <v>180</v>
      </c>
      <c r="I29" s="362">
        <f t="shared" si="0"/>
        <v>509</v>
      </c>
      <c r="J29" s="359">
        <v>375</v>
      </c>
      <c r="K29" s="360">
        <v>191</v>
      </c>
      <c r="L29" s="362">
        <f t="shared" si="1"/>
        <v>566</v>
      </c>
      <c r="M29" s="359">
        <f t="shared" si="2"/>
        <v>1425</v>
      </c>
      <c r="N29" s="359">
        <f t="shared" si="3"/>
        <v>727</v>
      </c>
      <c r="O29" s="363">
        <f>SUM(M29:N29)</f>
        <v>2152</v>
      </c>
    </row>
    <row r="30" spans="1:15" ht="13.5" customHeight="1" x14ac:dyDescent="0.2"/>
    <row r="31" spans="1:15" ht="15.95" customHeight="1" x14ac:dyDescent="0.2">
      <c r="B31" s="369" t="s">
        <v>60</v>
      </c>
      <c r="C31" s="369"/>
      <c r="D31" s="370">
        <f>SUM(D10:D29)/40</f>
        <v>378.67500000000001</v>
      </c>
      <c r="E31" s="370">
        <f t="shared" ref="E31:F31" si="5">SUM(E10:E29)/40</f>
        <v>193.17500000000001</v>
      </c>
      <c r="F31" s="370">
        <f t="shared" si="5"/>
        <v>571.85</v>
      </c>
      <c r="G31" s="370">
        <f>SUM(G10:G29)/20</f>
        <v>378.8</v>
      </c>
      <c r="H31" s="370">
        <f t="shared" ref="H31:I31" si="6">SUM(H10:H29)/20</f>
        <v>207.4</v>
      </c>
      <c r="I31" s="370">
        <f t="shared" si="6"/>
        <v>586.20000000000005</v>
      </c>
      <c r="J31" s="370">
        <f>SUM(J10:J29)/20</f>
        <v>373.45</v>
      </c>
      <c r="K31" s="370">
        <f t="shared" ref="K31:L31" si="7">SUM(K10:K29)/20</f>
        <v>195.9</v>
      </c>
      <c r="L31" s="370">
        <f t="shared" si="7"/>
        <v>569.35</v>
      </c>
      <c r="M31" s="370">
        <f>SUM(M10:M29)/80</f>
        <v>377.4</v>
      </c>
      <c r="N31" s="370">
        <f t="shared" ref="N31:O31" si="8">SUM(N10:N29)/80</f>
        <v>197.41249999999999</v>
      </c>
      <c r="O31" s="370">
        <f t="shared" si="8"/>
        <v>574.8125</v>
      </c>
    </row>
    <row r="32" spans="1:15" ht="9.75" customHeight="1" x14ac:dyDescent="0.2"/>
    <row r="33" spans="1:15" ht="9.75" customHeight="1" x14ac:dyDescent="0.2"/>
    <row r="34" spans="1:15" ht="15" x14ac:dyDescent="0.2">
      <c r="A34" s="371" t="s">
        <v>135</v>
      </c>
    </row>
    <row r="35" spans="1:15" ht="15" x14ac:dyDescent="0.2">
      <c r="A35" s="371"/>
    </row>
    <row r="36" spans="1:15" x14ac:dyDescent="0.2">
      <c r="O36" s="6" t="s">
        <v>30</v>
      </c>
    </row>
    <row r="38" spans="1:15" x14ac:dyDescent="0.2"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</row>
    <row r="39" spans="1:15" ht="15" x14ac:dyDescent="0.2">
      <c r="A39" s="371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</row>
    <row r="40" spans="1:15" ht="15" x14ac:dyDescent="0.2">
      <c r="A40" s="372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</row>
    <row r="41" spans="1:15" x14ac:dyDescent="0.2"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</row>
    <row r="42" spans="1:15" x14ac:dyDescent="0.2">
      <c r="B42" s="12"/>
      <c r="C42" s="12"/>
      <c r="D42" s="13"/>
      <c r="E42" s="13"/>
      <c r="F42" s="13"/>
      <c r="G42" s="13"/>
      <c r="H42" s="13"/>
      <c r="I42" s="13"/>
      <c r="K42" s="13"/>
    </row>
    <row r="43" spans="1:15" x14ac:dyDescent="0.2">
      <c r="B43" s="12"/>
      <c r="C43" s="12"/>
      <c r="D43" s="13"/>
      <c r="E43" s="13"/>
      <c r="F43" s="13"/>
      <c r="G43" s="13"/>
      <c r="H43" s="13"/>
      <c r="I43" s="13"/>
      <c r="K43" s="13"/>
      <c r="L43" s="13"/>
    </row>
    <row r="44" spans="1:15" x14ac:dyDescent="0.2">
      <c r="B44" s="12"/>
      <c r="C44" s="12"/>
      <c r="D44" s="13"/>
      <c r="E44" s="13"/>
      <c r="F44" s="13"/>
      <c r="G44" s="13"/>
      <c r="H44" s="13"/>
      <c r="I44" s="13"/>
      <c r="K44" s="13"/>
      <c r="L44" s="13"/>
    </row>
  </sheetData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/>
  </sheetViews>
  <sheetFormatPr defaultRowHeight="12.75" x14ac:dyDescent="0.2"/>
  <cols>
    <col min="1" max="1" width="4.7109375" customWidth="1"/>
    <col min="2" max="2" width="19.7109375" style="93" customWidth="1"/>
    <col min="3" max="3" width="15.28515625" style="95" bestFit="1" customWidth="1"/>
    <col min="4" max="13" width="6.7109375" customWidth="1"/>
    <col min="14" max="14" width="13.42578125" customWidth="1"/>
    <col min="15" max="23" width="7.7109375" customWidth="1"/>
  </cols>
  <sheetData>
    <row r="1" spans="1:17" x14ac:dyDescent="0.2">
      <c r="A1" s="10" t="s">
        <v>63</v>
      </c>
      <c r="B1" s="88"/>
      <c r="D1" s="8"/>
      <c r="E1" s="8"/>
      <c r="F1" s="8"/>
      <c r="G1" s="8"/>
      <c r="H1" s="8"/>
      <c r="I1" s="8"/>
      <c r="J1" s="8"/>
      <c r="K1" s="8"/>
      <c r="L1" s="6" t="s">
        <v>65</v>
      </c>
    </row>
    <row r="2" spans="1:17" x14ac:dyDescent="0.2">
      <c r="A2" s="10"/>
      <c r="B2" s="88"/>
      <c r="D2" s="8"/>
      <c r="E2" s="8"/>
      <c r="F2" s="8"/>
      <c r="G2" s="8"/>
      <c r="H2" s="8"/>
      <c r="I2" s="8"/>
      <c r="J2" s="8"/>
      <c r="L2" s="8"/>
    </row>
    <row r="3" spans="1:17" ht="20.25" x14ac:dyDescent="0.3">
      <c r="B3" s="88"/>
      <c r="E3" s="27" t="s">
        <v>0</v>
      </c>
      <c r="F3" s="8"/>
      <c r="G3" s="8"/>
      <c r="H3" s="8"/>
      <c r="I3" s="8"/>
      <c r="J3" s="8"/>
      <c r="K3" s="8"/>
      <c r="L3" s="8"/>
    </row>
    <row r="4" spans="1:17" ht="15.75" x14ac:dyDescent="0.25">
      <c r="A4" s="8"/>
      <c r="B4" s="88"/>
      <c r="D4" s="33" t="s">
        <v>69</v>
      </c>
      <c r="E4" s="8"/>
      <c r="F4" s="8"/>
      <c r="G4" s="8"/>
      <c r="H4" s="8"/>
      <c r="I4" s="9"/>
      <c r="J4" s="8"/>
      <c r="K4" s="8"/>
      <c r="L4" s="8"/>
    </row>
    <row r="5" spans="1:17" ht="15.75" x14ac:dyDescent="0.25">
      <c r="A5" s="8"/>
      <c r="B5" s="88"/>
      <c r="D5" s="33"/>
      <c r="E5" s="8"/>
      <c r="F5" s="8"/>
      <c r="G5" s="8"/>
      <c r="H5" s="8"/>
      <c r="I5" s="9"/>
      <c r="J5" s="8"/>
      <c r="K5" s="8"/>
      <c r="L5" s="8"/>
    </row>
    <row r="6" spans="1:17" ht="15.75" x14ac:dyDescent="0.25">
      <c r="A6" s="8"/>
      <c r="B6" s="88"/>
      <c r="D6" s="20"/>
      <c r="E6" s="8"/>
      <c r="F6" s="8"/>
      <c r="G6" s="8"/>
      <c r="H6" s="8"/>
      <c r="I6" s="9"/>
      <c r="J6" s="8"/>
      <c r="K6" s="8"/>
      <c r="L6" s="8"/>
    </row>
    <row r="7" spans="1:17" ht="15" x14ac:dyDescent="0.2">
      <c r="A7" s="16" t="s">
        <v>70</v>
      </c>
      <c r="B7" s="88"/>
      <c r="D7" s="8"/>
      <c r="E7" s="8"/>
      <c r="F7" s="8"/>
      <c r="G7" s="8"/>
      <c r="H7" s="8"/>
      <c r="I7" s="9"/>
      <c r="J7" s="8"/>
      <c r="K7" s="8"/>
      <c r="L7" s="8"/>
      <c r="N7" s="12"/>
      <c r="O7" s="12"/>
      <c r="P7" s="12"/>
      <c r="Q7" s="12"/>
    </row>
    <row r="8" spans="1:17" ht="15" x14ac:dyDescent="0.2">
      <c r="A8" s="17"/>
      <c r="B8" s="88"/>
      <c r="D8" s="8"/>
      <c r="E8" s="8"/>
      <c r="F8" s="8"/>
      <c r="G8" s="8"/>
      <c r="H8" s="8"/>
      <c r="I8" s="9"/>
      <c r="J8" s="8"/>
      <c r="K8" s="8"/>
      <c r="L8" s="8"/>
      <c r="N8" s="12"/>
      <c r="O8" s="13"/>
      <c r="P8" s="13"/>
      <c r="Q8" s="12"/>
    </row>
    <row r="9" spans="1:17" x14ac:dyDescent="0.2">
      <c r="B9" s="88"/>
      <c r="D9" s="8"/>
      <c r="E9" s="8"/>
      <c r="F9" s="8"/>
      <c r="G9" s="8"/>
      <c r="H9" s="8"/>
      <c r="I9" s="8"/>
      <c r="J9" s="8"/>
      <c r="K9" s="8"/>
      <c r="L9" s="8"/>
      <c r="N9" s="12"/>
      <c r="O9" s="38"/>
      <c r="P9" s="38"/>
      <c r="Q9" s="12"/>
    </row>
    <row r="10" spans="1:17" ht="15" customHeight="1" x14ac:dyDescent="0.2">
      <c r="A10" s="22"/>
      <c r="B10" s="89"/>
      <c r="C10" s="96"/>
      <c r="D10" s="3" t="s">
        <v>68</v>
      </c>
      <c r="E10" s="3"/>
      <c r="F10" s="3"/>
      <c r="G10" s="3" t="s">
        <v>64</v>
      </c>
      <c r="H10" s="3"/>
      <c r="I10" s="3"/>
      <c r="J10" s="3" t="s">
        <v>1</v>
      </c>
      <c r="K10" s="3"/>
      <c r="L10" s="3"/>
      <c r="N10" s="12"/>
      <c r="O10" s="12"/>
      <c r="P10" s="12"/>
      <c r="Q10" s="12"/>
    </row>
    <row r="11" spans="1:17" ht="15" customHeight="1" thickBot="1" x14ac:dyDescent="0.25">
      <c r="A11" s="7" t="s">
        <v>2</v>
      </c>
      <c r="B11" s="90" t="s">
        <v>3</v>
      </c>
      <c r="C11" s="97" t="s">
        <v>4</v>
      </c>
      <c r="D11" s="28" t="s">
        <v>5</v>
      </c>
      <c r="E11" s="29" t="s">
        <v>6</v>
      </c>
      <c r="F11" s="30" t="s">
        <v>61</v>
      </c>
      <c r="G11" s="28" t="s">
        <v>5</v>
      </c>
      <c r="H11" s="29" t="s">
        <v>6</v>
      </c>
      <c r="I11" s="30" t="s">
        <v>61</v>
      </c>
      <c r="J11" s="28" t="s">
        <v>5</v>
      </c>
      <c r="K11" s="29" t="s">
        <v>6</v>
      </c>
      <c r="L11" s="30" t="s">
        <v>61</v>
      </c>
      <c r="N11" s="12"/>
      <c r="O11" s="12"/>
      <c r="P11" s="12"/>
      <c r="Q11" s="12"/>
    </row>
    <row r="12" spans="1:17" ht="15" customHeight="1" x14ac:dyDescent="0.2">
      <c r="A12" s="331" t="s">
        <v>7</v>
      </c>
      <c r="B12" s="334" t="s">
        <v>103</v>
      </c>
      <c r="C12" s="335" t="s">
        <v>84</v>
      </c>
      <c r="D12" s="103">
        <v>395</v>
      </c>
      <c r="E12" s="141">
        <v>215</v>
      </c>
      <c r="F12" s="144">
        <f>SUM(D12+E12)</f>
        <v>610</v>
      </c>
      <c r="G12" s="114">
        <v>388</v>
      </c>
      <c r="H12" s="115">
        <v>242</v>
      </c>
      <c r="I12" s="143">
        <f>SUM(G12+H12)</f>
        <v>630</v>
      </c>
      <c r="J12" s="115">
        <f t="shared" ref="J12:J43" si="0">SUM(D12+G12)</f>
        <v>783</v>
      </c>
      <c r="K12" s="141">
        <f t="shared" ref="K12:K43" si="1">SUM(E12+H12)</f>
        <v>457</v>
      </c>
      <c r="L12" s="144">
        <f t="shared" ref="L12:L43" si="2">SUM(F12+I12)</f>
        <v>1240</v>
      </c>
    </row>
    <row r="13" spans="1:17" ht="15" customHeight="1" x14ac:dyDescent="0.2">
      <c r="A13" s="332"/>
      <c r="B13" s="336" t="s">
        <v>104</v>
      </c>
      <c r="C13" s="337"/>
      <c r="D13" s="145">
        <v>376</v>
      </c>
      <c r="E13" s="146">
        <v>227</v>
      </c>
      <c r="F13" s="149">
        <f>SUM(D13+E13)</f>
        <v>603</v>
      </c>
      <c r="G13" s="116">
        <v>401</v>
      </c>
      <c r="H13" s="117">
        <v>240</v>
      </c>
      <c r="I13" s="148">
        <f>SUM(G13+H13)</f>
        <v>641</v>
      </c>
      <c r="J13" s="117">
        <f t="shared" si="0"/>
        <v>777</v>
      </c>
      <c r="K13" s="146">
        <f t="shared" si="1"/>
        <v>467</v>
      </c>
      <c r="L13" s="149">
        <f t="shared" si="2"/>
        <v>1244</v>
      </c>
    </row>
    <row r="14" spans="1:17" ht="15" customHeight="1" thickBot="1" x14ac:dyDescent="0.25">
      <c r="A14" s="333"/>
      <c r="B14" s="338"/>
      <c r="C14" s="339"/>
      <c r="D14" s="150">
        <f t="shared" ref="D14:I14" si="3">SUM(D12:D13)</f>
        <v>771</v>
      </c>
      <c r="E14" s="151">
        <f t="shared" si="3"/>
        <v>442</v>
      </c>
      <c r="F14" s="152">
        <f t="shared" si="3"/>
        <v>1213</v>
      </c>
      <c r="G14" s="153">
        <f t="shared" si="3"/>
        <v>789</v>
      </c>
      <c r="H14" s="154">
        <f t="shared" si="3"/>
        <v>482</v>
      </c>
      <c r="I14" s="155">
        <f t="shared" si="3"/>
        <v>1271</v>
      </c>
      <c r="J14" s="154">
        <f t="shared" si="0"/>
        <v>1560</v>
      </c>
      <c r="K14" s="151">
        <f t="shared" si="1"/>
        <v>924</v>
      </c>
      <c r="L14" s="347">
        <f t="shared" si="2"/>
        <v>2484</v>
      </c>
    </row>
    <row r="15" spans="1:17" ht="15" customHeight="1" x14ac:dyDescent="0.2">
      <c r="A15" s="331" t="s">
        <v>8</v>
      </c>
      <c r="B15" s="340" t="s">
        <v>119</v>
      </c>
      <c r="C15" s="341" t="s">
        <v>98</v>
      </c>
      <c r="D15" s="103">
        <v>384</v>
      </c>
      <c r="E15" s="141">
        <v>229</v>
      </c>
      <c r="F15" s="275">
        <f>SUM(D15+E15)</f>
        <v>613</v>
      </c>
      <c r="G15" s="114">
        <v>405</v>
      </c>
      <c r="H15" s="115">
        <v>185</v>
      </c>
      <c r="I15" s="295">
        <f>SUM(G15+H15)</f>
        <v>590</v>
      </c>
      <c r="J15" s="123">
        <f t="shared" si="0"/>
        <v>789</v>
      </c>
      <c r="K15" s="300">
        <f t="shared" si="1"/>
        <v>414</v>
      </c>
      <c r="L15" s="41">
        <f t="shared" si="2"/>
        <v>1203</v>
      </c>
    </row>
    <row r="16" spans="1:17" ht="15" customHeight="1" x14ac:dyDescent="0.2">
      <c r="A16" s="332"/>
      <c r="B16" s="342" t="s">
        <v>120</v>
      </c>
      <c r="C16" s="343"/>
      <c r="D16" s="145">
        <v>403</v>
      </c>
      <c r="E16" s="146">
        <v>203</v>
      </c>
      <c r="F16" s="279">
        <f>SUM(D16+E16)</f>
        <v>606</v>
      </c>
      <c r="G16" s="116">
        <v>399</v>
      </c>
      <c r="H16" s="117">
        <v>214</v>
      </c>
      <c r="I16" s="110">
        <f>SUM(G16+H16)</f>
        <v>613</v>
      </c>
      <c r="J16" s="109">
        <f t="shared" si="0"/>
        <v>802</v>
      </c>
      <c r="K16" s="112">
        <f t="shared" si="1"/>
        <v>417</v>
      </c>
      <c r="L16" s="282">
        <f t="shared" si="2"/>
        <v>1219</v>
      </c>
    </row>
    <row r="17" spans="1:12" ht="15" customHeight="1" thickBot="1" x14ac:dyDescent="0.25">
      <c r="A17" s="333"/>
      <c r="B17" s="344"/>
      <c r="C17" s="345"/>
      <c r="D17" s="271">
        <f t="shared" ref="D17:I17" si="4">SUM(D15:D16)</f>
        <v>787</v>
      </c>
      <c r="E17" s="273">
        <f t="shared" si="4"/>
        <v>432</v>
      </c>
      <c r="F17" s="284">
        <f t="shared" si="4"/>
        <v>1219</v>
      </c>
      <c r="G17" s="291">
        <f t="shared" si="4"/>
        <v>804</v>
      </c>
      <c r="H17" s="293">
        <f t="shared" si="4"/>
        <v>399</v>
      </c>
      <c r="I17" s="298">
        <f t="shared" si="4"/>
        <v>1203</v>
      </c>
      <c r="J17" s="293">
        <f t="shared" si="0"/>
        <v>1591</v>
      </c>
      <c r="K17" s="273">
        <f t="shared" si="1"/>
        <v>831</v>
      </c>
      <c r="L17" s="348">
        <f t="shared" si="2"/>
        <v>2422</v>
      </c>
    </row>
    <row r="18" spans="1:12" ht="15" customHeight="1" x14ac:dyDescent="0.2">
      <c r="A18" s="331" t="s">
        <v>9</v>
      </c>
      <c r="B18" s="340" t="s">
        <v>125</v>
      </c>
      <c r="C18" s="341" t="s">
        <v>98</v>
      </c>
      <c r="D18" s="103">
        <v>412</v>
      </c>
      <c r="E18" s="141">
        <v>182</v>
      </c>
      <c r="F18" s="276">
        <f>SUM(D18+E18)</f>
        <v>594</v>
      </c>
      <c r="G18" s="161">
        <v>379</v>
      </c>
      <c r="H18" s="162">
        <v>245</v>
      </c>
      <c r="I18" s="295">
        <f>SUM(G18+H18)</f>
        <v>624</v>
      </c>
      <c r="J18" s="123">
        <f t="shared" si="0"/>
        <v>791</v>
      </c>
      <c r="K18" s="300">
        <f t="shared" si="1"/>
        <v>427</v>
      </c>
      <c r="L18" s="41">
        <f t="shared" si="2"/>
        <v>1218</v>
      </c>
    </row>
    <row r="19" spans="1:12" ht="15" customHeight="1" x14ac:dyDescent="0.2">
      <c r="A19" s="332"/>
      <c r="B19" s="342" t="s">
        <v>126</v>
      </c>
      <c r="C19" s="343"/>
      <c r="D19" s="145">
        <v>379</v>
      </c>
      <c r="E19" s="146">
        <v>198</v>
      </c>
      <c r="F19" s="280">
        <f>SUM(D19+E19)</f>
        <v>577</v>
      </c>
      <c r="G19" s="116">
        <v>385</v>
      </c>
      <c r="H19" s="166">
        <v>229</v>
      </c>
      <c r="I19" s="110">
        <f>SUM(G19+H19)</f>
        <v>614</v>
      </c>
      <c r="J19" s="109">
        <f t="shared" si="0"/>
        <v>764</v>
      </c>
      <c r="K19" s="112">
        <f t="shared" si="1"/>
        <v>427</v>
      </c>
      <c r="L19" s="282">
        <f t="shared" si="2"/>
        <v>1191</v>
      </c>
    </row>
    <row r="20" spans="1:12" ht="15" customHeight="1" thickBot="1" x14ac:dyDescent="0.25">
      <c r="A20" s="333"/>
      <c r="B20" s="344"/>
      <c r="C20" s="346"/>
      <c r="D20" s="271">
        <f t="shared" ref="D20:I20" si="5">SUM(D18:D19)</f>
        <v>791</v>
      </c>
      <c r="E20" s="273">
        <f t="shared" si="5"/>
        <v>380</v>
      </c>
      <c r="F20" s="284">
        <f t="shared" si="5"/>
        <v>1171</v>
      </c>
      <c r="G20" s="291">
        <f t="shared" si="5"/>
        <v>764</v>
      </c>
      <c r="H20" s="293">
        <f t="shared" si="5"/>
        <v>474</v>
      </c>
      <c r="I20" s="298">
        <f t="shared" si="5"/>
        <v>1238</v>
      </c>
      <c r="J20" s="293">
        <f t="shared" si="0"/>
        <v>1555</v>
      </c>
      <c r="K20" s="273">
        <f t="shared" si="1"/>
        <v>854</v>
      </c>
      <c r="L20" s="348">
        <f t="shared" si="2"/>
        <v>2409</v>
      </c>
    </row>
    <row r="21" spans="1:12" ht="15" customHeight="1" x14ac:dyDescent="0.2">
      <c r="A21" s="24" t="s">
        <v>10</v>
      </c>
      <c r="B21" s="241" t="s">
        <v>105</v>
      </c>
      <c r="C21" s="242" t="s">
        <v>98</v>
      </c>
      <c r="D21" s="103">
        <v>398</v>
      </c>
      <c r="E21" s="141">
        <v>160</v>
      </c>
      <c r="F21" s="230">
        <f>SUM(D21+E21)</f>
        <v>558</v>
      </c>
      <c r="G21" s="161">
        <v>417</v>
      </c>
      <c r="H21" s="162">
        <v>196</v>
      </c>
      <c r="I21" s="143">
        <f>SUM(G21+H21)</f>
        <v>613</v>
      </c>
      <c r="J21" s="115">
        <f t="shared" si="0"/>
        <v>815</v>
      </c>
      <c r="K21" s="141">
        <f t="shared" si="1"/>
        <v>356</v>
      </c>
      <c r="L21" s="144">
        <f t="shared" si="2"/>
        <v>1171</v>
      </c>
    </row>
    <row r="22" spans="1:12" ht="15" customHeight="1" x14ac:dyDescent="0.2">
      <c r="A22" s="24"/>
      <c r="B22" s="244" t="s">
        <v>106</v>
      </c>
      <c r="C22" s="245"/>
      <c r="D22" s="145">
        <v>376</v>
      </c>
      <c r="E22" s="146">
        <v>192</v>
      </c>
      <c r="F22" s="165">
        <f>SUM(D22+E22)</f>
        <v>568</v>
      </c>
      <c r="G22" s="116">
        <v>367</v>
      </c>
      <c r="H22" s="166">
        <v>171</v>
      </c>
      <c r="I22" s="148">
        <f>SUM(G22+H22)</f>
        <v>538</v>
      </c>
      <c r="J22" s="117">
        <f t="shared" si="0"/>
        <v>743</v>
      </c>
      <c r="K22" s="146">
        <f t="shared" si="1"/>
        <v>363</v>
      </c>
      <c r="L22" s="149">
        <f t="shared" si="2"/>
        <v>1106</v>
      </c>
    </row>
    <row r="23" spans="1:12" ht="15" customHeight="1" thickBot="1" x14ac:dyDescent="0.25">
      <c r="A23" s="25"/>
      <c r="B23" s="134"/>
      <c r="C23" s="135"/>
      <c r="D23" s="150">
        <f t="shared" ref="D23:I23" si="6">SUM(D21:D22)</f>
        <v>774</v>
      </c>
      <c r="E23" s="151">
        <f t="shared" si="6"/>
        <v>352</v>
      </c>
      <c r="F23" s="152">
        <f t="shared" si="6"/>
        <v>1126</v>
      </c>
      <c r="G23" s="153">
        <f t="shared" si="6"/>
        <v>784</v>
      </c>
      <c r="H23" s="154">
        <f t="shared" si="6"/>
        <v>367</v>
      </c>
      <c r="I23" s="155">
        <f t="shared" si="6"/>
        <v>1151</v>
      </c>
      <c r="J23" s="154">
        <f t="shared" si="0"/>
        <v>1558</v>
      </c>
      <c r="K23" s="151">
        <f t="shared" si="1"/>
        <v>719</v>
      </c>
      <c r="L23" s="156">
        <f t="shared" si="2"/>
        <v>2277</v>
      </c>
    </row>
    <row r="24" spans="1:12" ht="15" customHeight="1" x14ac:dyDescent="0.2">
      <c r="A24" s="23" t="s">
        <v>11</v>
      </c>
      <c r="B24" s="136" t="s">
        <v>73</v>
      </c>
      <c r="C24" s="137" t="s">
        <v>64</v>
      </c>
      <c r="D24" s="103">
        <v>357</v>
      </c>
      <c r="E24" s="141">
        <v>159</v>
      </c>
      <c r="F24" s="144">
        <f>SUM(D24+E24)</f>
        <v>516</v>
      </c>
      <c r="G24" s="161">
        <v>380</v>
      </c>
      <c r="H24" s="162">
        <v>208</v>
      </c>
      <c r="I24" s="143">
        <f>SUM(G24+H24)</f>
        <v>588</v>
      </c>
      <c r="J24" s="115">
        <f t="shared" si="0"/>
        <v>737</v>
      </c>
      <c r="K24" s="141">
        <f t="shared" si="1"/>
        <v>367</v>
      </c>
      <c r="L24" s="144">
        <f t="shared" si="2"/>
        <v>1104</v>
      </c>
    </row>
    <row r="25" spans="1:12" ht="15" customHeight="1" x14ac:dyDescent="0.2">
      <c r="A25" s="24"/>
      <c r="B25" s="138" t="s">
        <v>102</v>
      </c>
      <c r="C25" s="139"/>
      <c r="D25" s="145">
        <v>376</v>
      </c>
      <c r="E25" s="146">
        <v>181</v>
      </c>
      <c r="F25" s="149">
        <f>SUM(D25+E25)</f>
        <v>557</v>
      </c>
      <c r="G25" s="116">
        <v>401</v>
      </c>
      <c r="H25" s="166">
        <v>189</v>
      </c>
      <c r="I25" s="148">
        <f>SUM(G25+H25)</f>
        <v>590</v>
      </c>
      <c r="J25" s="117">
        <f t="shared" si="0"/>
        <v>777</v>
      </c>
      <c r="K25" s="146">
        <f t="shared" si="1"/>
        <v>370</v>
      </c>
      <c r="L25" s="149">
        <f t="shared" si="2"/>
        <v>1147</v>
      </c>
    </row>
    <row r="26" spans="1:12" ht="15" customHeight="1" thickBot="1" x14ac:dyDescent="0.25">
      <c r="A26" s="25"/>
      <c r="B26" s="134"/>
      <c r="C26" s="135"/>
      <c r="D26" s="150">
        <f t="shared" ref="D26:I26" si="7">SUM(D24:D25)</f>
        <v>733</v>
      </c>
      <c r="E26" s="151">
        <f t="shared" si="7"/>
        <v>340</v>
      </c>
      <c r="F26" s="152">
        <f t="shared" si="7"/>
        <v>1073</v>
      </c>
      <c r="G26" s="153">
        <f t="shared" si="7"/>
        <v>781</v>
      </c>
      <c r="H26" s="154">
        <f t="shared" si="7"/>
        <v>397</v>
      </c>
      <c r="I26" s="155">
        <f t="shared" si="7"/>
        <v>1178</v>
      </c>
      <c r="J26" s="154">
        <f t="shared" si="0"/>
        <v>1514</v>
      </c>
      <c r="K26" s="151">
        <f t="shared" si="1"/>
        <v>737</v>
      </c>
      <c r="L26" s="156">
        <f t="shared" si="2"/>
        <v>2251</v>
      </c>
    </row>
    <row r="27" spans="1:12" ht="15" customHeight="1" x14ac:dyDescent="0.2">
      <c r="A27" s="23" t="s">
        <v>12</v>
      </c>
      <c r="B27" s="136" t="s">
        <v>117</v>
      </c>
      <c r="C27" s="137" t="s">
        <v>98</v>
      </c>
      <c r="D27" s="103">
        <v>368</v>
      </c>
      <c r="E27" s="141">
        <v>209</v>
      </c>
      <c r="F27" s="41">
        <f>SUM(D27+E27)</f>
        <v>577</v>
      </c>
      <c r="G27" s="114">
        <v>365</v>
      </c>
      <c r="H27" s="115">
        <v>213</v>
      </c>
      <c r="I27" s="295">
        <f>SUM(G27+H27)</f>
        <v>578</v>
      </c>
      <c r="J27" s="123">
        <f t="shared" si="0"/>
        <v>733</v>
      </c>
      <c r="K27" s="300">
        <f t="shared" si="1"/>
        <v>422</v>
      </c>
      <c r="L27" s="41">
        <f t="shared" si="2"/>
        <v>1155</v>
      </c>
    </row>
    <row r="28" spans="1:12" ht="15" customHeight="1" x14ac:dyDescent="0.2">
      <c r="A28" s="24"/>
      <c r="B28" s="138" t="s">
        <v>118</v>
      </c>
      <c r="C28" s="139"/>
      <c r="D28" s="145">
        <v>363</v>
      </c>
      <c r="E28" s="146">
        <v>166</v>
      </c>
      <c r="F28" s="282">
        <f>SUM(D28+E28)</f>
        <v>529</v>
      </c>
      <c r="G28" s="116">
        <v>346</v>
      </c>
      <c r="H28" s="117">
        <v>200</v>
      </c>
      <c r="I28" s="110">
        <f>SUM(G28+H28)</f>
        <v>546</v>
      </c>
      <c r="J28" s="109">
        <f t="shared" si="0"/>
        <v>709</v>
      </c>
      <c r="K28" s="112">
        <f t="shared" si="1"/>
        <v>366</v>
      </c>
      <c r="L28" s="282">
        <f t="shared" si="2"/>
        <v>1075</v>
      </c>
    </row>
    <row r="29" spans="1:12" ht="15" customHeight="1" thickBot="1" x14ac:dyDescent="0.25">
      <c r="A29" s="25"/>
      <c r="B29" s="262"/>
      <c r="C29" s="269"/>
      <c r="D29" s="271">
        <f t="shared" ref="D29:I29" si="8">SUM(D27:D28)</f>
        <v>731</v>
      </c>
      <c r="E29" s="273">
        <f t="shared" si="8"/>
        <v>375</v>
      </c>
      <c r="F29" s="284">
        <f t="shared" si="8"/>
        <v>1106</v>
      </c>
      <c r="G29" s="291">
        <f t="shared" si="8"/>
        <v>711</v>
      </c>
      <c r="H29" s="293">
        <f t="shared" si="8"/>
        <v>413</v>
      </c>
      <c r="I29" s="298">
        <f t="shared" si="8"/>
        <v>1124</v>
      </c>
      <c r="J29" s="293">
        <f t="shared" si="0"/>
        <v>1442</v>
      </c>
      <c r="K29" s="273">
        <f t="shared" si="1"/>
        <v>788</v>
      </c>
      <c r="L29" s="304">
        <f t="shared" si="2"/>
        <v>2230</v>
      </c>
    </row>
    <row r="30" spans="1:12" ht="15" customHeight="1" x14ac:dyDescent="0.2">
      <c r="A30" s="23" t="s">
        <v>13</v>
      </c>
      <c r="B30" s="136" t="s">
        <v>123</v>
      </c>
      <c r="C30" s="137" t="s">
        <v>98</v>
      </c>
      <c r="D30" s="103">
        <v>363</v>
      </c>
      <c r="E30" s="141">
        <v>192</v>
      </c>
      <c r="F30" s="275">
        <f>SUM(D30+E30)</f>
        <v>555</v>
      </c>
      <c r="G30" s="114">
        <v>368</v>
      </c>
      <c r="H30" s="115">
        <v>190</v>
      </c>
      <c r="I30" s="295">
        <f>SUM(G30+H30)</f>
        <v>558</v>
      </c>
      <c r="J30" s="123">
        <f t="shared" si="0"/>
        <v>731</v>
      </c>
      <c r="K30" s="300">
        <f t="shared" si="1"/>
        <v>382</v>
      </c>
      <c r="L30" s="41">
        <f t="shared" si="2"/>
        <v>1113</v>
      </c>
    </row>
    <row r="31" spans="1:12" ht="15" customHeight="1" x14ac:dyDescent="0.2">
      <c r="A31" s="24"/>
      <c r="B31" s="138" t="s">
        <v>124</v>
      </c>
      <c r="C31" s="139"/>
      <c r="D31" s="145">
        <v>377</v>
      </c>
      <c r="E31" s="146">
        <v>198</v>
      </c>
      <c r="F31" s="279">
        <f>SUM(D31+E31)</f>
        <v>575</v>
      </c>
      <c r="G31" s="116">
        <v>374</v>
      </c>
      <c r="H31" s="117">
        <v>158</v>
      </c>
      <c r="I31" s="110">
        <f>SUM(G31+H31)</f>
        <v>532</v>
      </c>
      <c r="J31" s="109">
        <f t="shared" si="0"/>
        <v>751</v>
      </c>
      <c r="K31" s="112">
        <f t="shared" si="1"/>
        <v>356</v>
      </c>
      <c r="L31" s="282">
        <f t="shared" si="2"/>
        <v>1107</v>
      </c>
    </row>
    <row r="32" spans="1:12" ht="15" customHeight="1" thickBot="1" x14ac:dyDescent="0.25">
      <c r="A32" s="25"/>
      <c r="B32" s="260"/>
      <c r="C32" s="266"/>
      <c r="D32" s="271">
        <f t="shared" ref="D32:I32" si="9">SUM(D30:D31)</f>
        <v>740</v>
      </c>
      <c r="E32" s="273">
        <f t="shared" si="9"/>
        <v>390</v>
      </c>
      <c r="F32" s="284">
        <f t="shared" si="9"/>
        <v>1130</v>
      </c>
      <c r="G32" s="291">
        <f t="shared" si="9"/>
        <v>742</v>
      </c>
      <c r="H32" s="293">
        <f t="shared" si="9"/>
        <v>348</v>
      </c>
      <c r="I32" s="298">
        <f t="shared" si="9"/>
        <v>1090</v>
      </c>
      <c r="J32" s="293">
        <f t="shared" si="0"/>
        <v>1482</v>
      </c>
      <c r="K32" s="273">
        <f t="shared" si="1"/>
        <v>738</v>
      </c>
      <c r="L32" s="304">
        <f t="shared" si="2"/>
        <v>2220</v>
      </c>
    </row>
    <row r="33" spans="1:12" ht="15" customHeight="1" x14ac:dyDescent="0.2">
      <c r="A33" s="23" t="s">
        <v>14</v>
      </c>
      <c r="B33" s="136" t="s">
        <v>95</v>
      </c>
      <c r="C33" s="137" t="s">
        <v>93</v>
      </c>
      <c r="D33" s="103">
        <v>375</v>
      </c>
      <c r="E33" s="141">
        <v>194</v>
      </c>
      <c r="F33" s="144">
        <f>SUM(D33+E33)</f>
        <v>569</v>
      </c>
      <c r="G33" s="114">
        <v>343</v>
      </c>
      <c r="H33" s="115">
        <v>191</v>
      </c>
      <c r="I33" s="143">
        <f>SUM(G33+H33)</f>
        <v>534</v>
      </c>
      <c r="J33" s="115">
        <f t="shared" si="0"/>
        <v>718</v>
      </c>
      <c r="K33" s="141">
        <f t="shared" si="1"/>
        <v>385</v>
      </c>
      <c r="L33" s="144">
        <f t="shared" si="2"/>
        <v>1103</v>
      </c>
    </row>
    <row r="34" spans="1:12" ht="15" customHeight="1" x14ac:dyDescent="0.2">
      <c r="A34" s="24"/>
      <c r="B34" s="138" t="s">
        <v>96</v>
      </c>
      <c r="C34" s="139"/>
      <c r="D34" s="145">
        <v>361</v>
      </c>
      <c r="E34" s="146">
        <v>187</v>
      </c>
      <c r="F34" s="149">
        <f>SUM(D34+E34)</f>
        <v>548</v>
      </c>
      <c r="G34" s="116">
        <v>359</v>
      </c>
      <c r="H34" s="117">
        <v>206</v>
      </c>
      <c r="I34" s="148">
        <f>SUM(G34+H34)</f>
        <v>565</v>
      </c>
      <c r="J34" s="117">
        <f t="shared" si="0"/>
        <v>720</v>
      </c>
      <c r="K34" s="146">
        <f t="shared" si="1"/>
        <v>393</v>
      </c>
      <c r="L34" s="149">
        <f t="shared" si="2"/>
        <v>1113</v>
      </c>
    </row>
    <row r="35" spans="1:12" ht="15" customHeight="1" thickBot="1" x14ac:dyDescent="0.25">
      <c r="A35" s="25"/>
      <c r="B35" s="134"/>
      <c r="C35" s="135"/>
      <c r="D35" s="150">
        <f t="shared" ref="D35:I35" si="10">SUM(D33:D34)</f>
        <v>736</v>
      </c>
      <c r="E35" s="151">
        <f t="shared" si="10"/>
        <v>381</v>
      </c>
      <c r="F35" s="152">
        <f t="shared" si="10"/>
        <v>1117</v>
      </c>
      <c r="G35" s="153">
        <f t="shared" si="10"/>
        <v>702</v>
      </c>
      <c r="H35" s="154">
        <f t="shared" si="10"/>
        <v>397</v>
      </c>
      <c r="I35" s="155">
        <f t="shared" si="10"/>
        <v>1099</v>
      </c>
      <c r="J35" s="154">
        <f t="shared" si="0"/>
        <v>1438</v>
      </c>
      <c r="K35" s="151">
        <f t="shared" si="1"/>
        <v>778</v>
      </c>
      <c r="L35" s="156">
        <f t="shared" si="2"/>
        <v>2216</v>
      </c>
    </row>
    <row r="36" spans="1:12" ht="15" customHeight="1" x14ac:dyDescent="0.2">
      <c r="A36" s="23" t="s">
        <v>15</v>
      </c>
      <c r="B36" s="136" t="s">
        <v>107</v>
      </c>
      <c r="C36" s="137" t="s">
        <v>98</v>
      </c>
      <c r="D36" s="103">
        <v>356</v>
      </c>
      <c r="E36" s="141">
        <v>160</v>
      </c>
      <c r="F36" s="230">
        <f>SUM(D36+E36)</f>
        <v>516</v>
      </c>
      <c r="G36" s="248">
        <v>405</v>
      </c>
      <c r="H36" s="249">
        <v>185</v>
      </c>
      <c r="I36" s="143">
        <f>SUM(G36+H36)</f>
        <v>590</v>
      </c>
      <c r="J36" s="115">
        <f t="shared" si="0"/>
        <v>761</v>
      </c>
      <c r="K36" s="141">
        <f t="shared" si="1"/>
        <v>345</v>
      </c>
      <c r="L36" s="144">
        <f t="shared" si="2"/>
        <v>1106</v>
      </c>
    </row>
    <row r="37" spans="1:12" ht="15" customHeight="1" x14ac:dyDescent="0.2">
      <c r="A37" s="24"/>
      <c r="B37" s="138" t="s">
        <v>108</v>
      </c>
      <c r="C37" s="139"/>
      <c r="D37" s="145">
        <v>367</v>
      </c>
      <c r="E37" s="146">
        <v>184</v>
      </c>
      <c r="F37" s="165">
        <f>SUM(D37+E37)</f>
        <v>551</v>
      </c>
      <c r="G37" s="167">
        <v>382</v>
      </c>
      <c r="H37" s="168">
        <v>172</v>
      </c>
      <c r="I37" s="148">
        <f>SUM(G37+H37)</f>
        <v>554</v>
      </c>
      <c r="J37" s="117">
        <f t="shared" si="0"/>
        <v>749</v>
      </c>
      <c r="K37" s="146">
        <f t="shared" si="1"/>
        <v>356</v>
      </c>
      <c r="L37" s="149">
        <f t="shared" si="2"/>
        <v>1105</v>
      </c>
    </row>
    <row r="38" spans="1:12" ht="15" customHeight="1" thickBot="1" x14ac:dyDescent="0.25">
      <c r="A38" s="25"/>
      <c r="B38" s="239"/>
      <c r="C38" s="240"/>
      <c r="D38" s="150">
        <f t="shared" ref="D38:I38" si="11">SUM(D36:D37)</f>
        <v>723</v>
      </c>
      <c r="E38" s="151">
        <f t="shared" si="11"/>
        <v>344</v>
      </c>
      <c r="F38" s="152">
        <f t="shared" si="11"/>
        <v>1067</v>
      </c>
      <c r="G38" s="153">
        <f t="shared" si="11"/>
        <v>787</v>
      </c>
      <c r="H38" s="154">
        <f t="shared" si="11"/>
        <v>357</v>
      </c>
      <c r="I38" s="155">
        <f t="shared" si="11"/>
        <v>1144</v>
      </c>
      <c r="J38" s="154">
        <f t="shared" si="0"/>
        <v>1510</v>
      </c>
      <c r="K38" s="151">
        <f t="shared" si="1"/>
        <v>701</v>
      </c>
      <c r="L38" s="156">
        <f t="shared" si="2"/>
        <v>2211</v>
      </c>
    </row>
    <row r="39" spans="1:12" ht="15" customHeight="1" x14ac:dyDescent="0.2">
      <c r="A39" s="23" t="s">
        <v>16</v>
      </c>
      <c r="B39" s="136" t="s">
        <v>92</v>
      </c>
      <c r="C39" s="137" t="s">
        <v>93</v>
      </c>
      <c r="D39" s="103">
        <v>364</v>
      </c>
      <c r="E39" s="141">
        <v>167</v>
      </c>
      <c r="F39" s="142">
        <f>SUM(D39+E39)</f>
        <v>531</v>
      </c>
      <c r="G39" s="114">
        <v>359</v>
      </c>
      <c r="H39" s="115">
        <v>158</v>
      </c>
      <c r="I39" s="143">
        <f>SUM(G39+H39)</f>
        <v>517</v>
      </c>
      <c r="J39" s="115">
        <f t="shared" si="0"/>
        <v>723</v>
      </c>
      <c r="K39" s="141">
        <f t="shared" si="1"/>
        <v>325</v>
      </c>
      <c r="L39" s="144">
        <f t="shared" si="2"/>
        <v>1048</v>
      </c>
    </row>
    <row r="40" spans="1:12" ht="15" customHeight="1" x14ac:dyDescent="0.2">
      <c r="A40" s="24"/>
      <c r="B40" s="138" t="s">
        <v>94</v>
      </c>
      <c r="C40" s="139"/>
      <c r="D40" s="145">
        <v>387</v>
      </c>
      <c r="E40" s="146">
        <v>172</v>
      </c>
      <c r="F40" s="147">
        <f>SUM(D40+E40)</f>
        <v>559</v>
      </c>
      <c r="G40" s="116">
        <v>398</v>
      </c>
      <c r="H40" s="117">
        <v>169</v>
      </c>
      <c r="I40" s="148">
        <f>SUM(G40+H40)</f>
        <v>567</v>
      </c>
      <c r="J40" s="117">
        <f t="shared" si="0"/>
        <v>785</v>
      </c>
      <c r="K40" s="146">
        <f t="shared" si="1"/>
        <v>341</v>
      </c>
      <c r="L40" s="149">
        <f t="shared" si="2"/>
        <v>1126</v>
      </c>
    </row>
    <row r="41" spans="1:12" ht="15" customHeight="1" thickBot="1" x14ac:dyDescent="0.25">
      <c r="A41" s="25"/>
      <c r="B41" s="134"/>
      <c r="C41" s="135"/>
      <c r="D41" s="150">
        <f t="shared" ref="D41:I41" si="12">SUM(D39:D40)</f>
        <v>751</v>
      </c>
      <c r="E41" s="151">
        <f t="shared" si="12"/>
        <v>339</v>
      </c>
      <c r="F41" s="152">
        <f t="shared" si="12"/>
        <v>1090</v>
      </c>
      <c r="G41" s="153">
        <f t="shared" si="12"/>
        <v>757</v>
      </c>
      <c r="H41" s="154">
        <f t="shared" si="12"/>
        <v>327</v>
      </c>
      <c r="I41" s="155">
        <f t="shared" si="12"/>
        <v>1084</v>
      </c>
      <c r="J41" s="154">
        <f t="shared" si="0"/>
        <v>1508</v>
      </c>
      <c r="K41" s="151">
        <f t="shared" si="1"/>
        <v>666</v>
      </c>
      <c r="L41" s="156">
        <f t="shared" si="2"/>
        <v>2174</v>
      </c>
    </row>
    <row r="42" spans="1:12" ht="15" customHeight="1" x14ac:dyDescent="0.2">
      <c r="A42" s="23" t="s">
        <v>17</v>
      </c>
      <c r="B42" s="131" t="s">
        <v>71</v>
      </c>
      <c r="C42" s="132" t="s">
        <v>64</v>
      </c>
      <c r="D42" s="103">
        <v>358</v>
      </c>
      <c r="E42" s="141">
        <v>175</v>
      </c>
      <c r="F42" s="252">
        <f>SUM(D42+E42)</f>
        <v>533</v>
      </c>
      <c r="G42" s="243">
        <v>380</v>
      </c>
      <c r="H42" s="233">
        <v>191</v>
      </c>
      <c r="I42" s="143">
        <f>SUM(G42+H42)</f>
        <v>571</v>
      </c>
      <c r="J42" s="115">
        <f t="shared" si="0"/>
        <v>738</v>
      </c>
      <c r="K42" s="141">
        <f t="shared" si="1"/>
        <v>366</v>
      </c>
      <c r="L42" s="144">
        <f t="shared" si="2"/>
        <v>1104</v>
      </c>
    </row>
    <row r="43" spans="1:12" ht="15" customHeight="1" x14ac:dyDescent="0.2">
      <c r="A43" s="24"/>
      <c r="B43" s="133" t="s">
        <v>72</v>
      </c>
      <c r="C43" s="157"/>
      <c r="D43" s="145">
        <v>384</v>
      </c>
      <c r="E43" s="146">
        <v>156</v>
      </c>
      <c r="F43" s="169">
        <f>SUM(D43+E43)</f>
        <v>540</v>
      </c>
      <c r="G43" s="161">
        <v>356</v>
      </c>
      <c r="H43" s="162">
        <v>165</v>
      </c>
      <c r="I43" s="148">
        <f>SUM(G43+H43)</f>
        <v>521</v>
      </c>
      <c r="J43" s="117">
        <f t="shared" si="0"/>
        <v>740</v>
      </c>
      <c r="K43" s="146">
        <f t="shared" si="1"/>
        <v>321</v>
      </c>
      <c r="L43" s="149">
        <f t="shared" si="2"/>
        <v>1061</v>
      </c>
    </row>
    <row r="44" spans="1:12" ht="15" customHeight="1" thickBot="1" x14ac:dyDescent="0.25">
      <c r="A44" s="25"/>
      <c r="B44" s="246"/>
      <c r="C44" s="247"/>
      <c r="D44" s="150">
        <f t="shared" ref="D44:I44" si="13">SUM(D42:D43)</f>
        <v>742</v>
      </c>
      <c r="E44" s="151">
        <f t="shared" si="13"/>
        <v>331</v>
      </c>
      <c r="F44" s="152">
        <f t="shared" si="13"/>
        <v>1073</v>
      </c>
      <c r="G44" s="153">
        <f t="shared" si="13"/>
        <v>736</v>
      </c>
      <c r="H44" s="154">
        <f t="shared" si="13"/>
        <v>356</v>
      </c>
      <c r="I44" s="155">
        <f t="shared" si="13"/>
        <v>1092</v>
      </c>
      <c r="J44" s="154">
        <f t="shared" ref="J44:J80" si="14">SUM(D44+G44)</f>
        <v>1478</v>
      </c>
      <c r="K44" s="151">
        <f t="shared" ref="K44:K80" si="15">SUM(E44+H44)</f>
        <v>687</v>
      </c>
      <c r="L44" s="156">
        <f t="shared" ref="L44:L80" si="16">SUM(F44+I44)</f>
        <v>2165</v>
      </c>
    </row>
    <row r="45" spans="1:12" ht="15" customHeight="1" x14ac:dyDescent="0.2">
      <c r="A45" s="23" t="s">
        <v>18</v>
      </c>
      <c r="B45" s="136" t="s">
        <v>76</v>
      </c>
      <c r="C45" s="137" t="s">
        <v>77</v>
      </c>
      <c r="D45" s="103">
        <v>367</v>
      </c>
      <c r="E45" s="141">
        <v>173</v>
      </c>
      <c r="F45" s="144">
        <f>SUM(D45+E45)</f>
        <v>540</v>
      </c>
      <c r="G45" s="114">
        <v>377</v>
      </c>
      <c r="H45" s="115">
        <v>186</v>
      </c>
      <c r="I45" s="143">
        <f>SUM(G45+H45)</f>
        <v>563</v>
      </c>
      <c r="J45" s="115">
        <f t="shared" si="14"/>
        <v>744</v>
      </c>
      <c r="K45" s="141">
        <f t="shared" si="15"/>
        <v>359</v>
      </c>
      <c r="L45" s="144">
        <f t="shared" si="16"/>
        <v>1103</v>
      </c>
    </row>
    <row r="46" spans="1:12" ht="15" customHeight="1" x14ac:dyDescent="0.2">
      <c r="A46" s="24"/>
      <c r="B46" s="138" t="s">
        <v>78</v>
      </c>
      <c r="C46" s="140"/>
      <c r="D46" s="145">
        <v>358</v>
      </c>
      <c r="E46" s="146">
        <v>164</v>
      </c>
      <c r="F46" s="149">
        <f>SUM(D46+E46)</f>
        <v>522</v>
      </c>
      <c r="G46" s="116">
        <v>391</v>
      </c>
      <c r="H46" s="117">
        <v>149</v>
      </c>
      <c r="I46" s="148">
        <v>540</v>
      </c>
      <c r="J46" s="117">
        <f t="shared" si="14"/>
        <v>749</v>
      </c>
      <c r="K46" s="146">
        <f t="shared" si="15"/>
        <v>313</v>
      </c>
      <c r="L46" s="149">
        <f t="shared" si="16"/>
        <v>1062</v>
      </c>
    </row>
    <row r="47" spans="1:12" ht="15" customHeight="1" thickBot="1" x14ac:dyDescent="0.25">
      <c r="A47" s="25"/>
      <c r="B47" s="134"/>
      <c r="C47" s="135"/>
      <c r="D47" s="150">
        <f t="shared" ref="D47:I47" si="17">SUM(D45:D46)</f>
        <v>725</v>
      </c>
      <c r="E47" s="151">
        <f t="shared" si="17"/>
        <v>337</v>
      </c>
      <c r="F47" s="152">
        <f t="shared" si="17"/>
        <v>1062</v>
      </c>
      <c r="G47" s="153">
        <f t="shared" si="17"/>
        <v>768</v>
      </c>
      <c r="H47" s="154">
        <f t="shared" si="17"/>
        <v>335</v>
      </c>
      <c r="I47" s="155">
        <f t="shared" si="17"/>
        <v>1103</v>
      </c>
      <c r="J47" s="154">
        <f t="shared" si="14"/>
        <v>1493</v>
      </c>
      <c r="K47" s="151">
        <f t="shared" si="15"/>
        <v>672</v>
      </c>
      <c r="L47" s="156">
        <f t="shared" si="16"/>
        <v>2165</v>
      </c>
    </row>
    <row r="48" spans="1:12" ht="15" customHeight="1" x14ac:dyDescent="0.2">
      <c r="A48" s="24" t="s">
        <v>19</v>
      </c>
      <c r="B48" s="241" t="s">
        <v>81</v>
      </c>
      <c r="C48" s="242" t="s">
        <v>64</v>
      </c>
      <c r="D48" s="159">
        <v>365</v>
      </c>
      <c r="E48" s="160">
        <v>169</v>
      </c>
      <c r="F48" s="252">
        <f>SUM(D48+E48)</f>
        <v>534</v>
      </c>
      <c r="G48" s="231">
        <v>343</v>
      </c>
      <c r="H48" s="232">
        <v>169</v>
      </c>
      <c r="I48" s="143">
        <f>SUM(G48+H48)</f>
        <v>512</v>
      </c>
      <c r="J48" s="115">
        <f t="shared" si="14"/>
        <v>708</v>
      </c>
      <c r="K48" s="141">
        <f t="shared" si="15"/>
        <v>338</v>
      </c>
      <c r="L48" s="144">
        <f t="shared" si="16"/>
        <v>1046</v>
      </c>
    </row>
    <row r="49" spans="1:12" ht="15" customHeight="1" x14ac:dyDescent="0.2">
      <c r="A49" s="24"/>
      <c r="B49" s="244" t="s">
        <v>82</v>
      </c>
      <c r="C49" s="245"/>
      <c r="D49" s="163">
        <v>346</v>
      </c>
      <c r="E49" s="164">
        <v>184</v>
      </c>
      <c r="F49" s="169">
        <f>SUM(D49+E49)</f>
        <v>530</v>
      </c>
      <c r="G49" s="231">
        <v>372</v>
      </c>
      <c r="H49" s="238">
        <v>183</v>
      </c>
      <c r="I49" s="148">
        <f>SUM(G49+H49)</f>
        <v>555</v>
      </c>
      <c r="J49" s="117">
        <f t="shared" si="14"/>
        <v>718</v>
      </c>
      <c r="K49" s="146">
        <f t="shared" si="15"/>
        <v>367</v>
      </c>
      <c r="L49" s="149">
        <f t="shared" si="16"/>
        <v>1085</v>
      </c>
    </row>
    <row r="50" spans="1:12" ht="15" customHeight="1" thickBot="1" x14ac:dyDescent="0.25">
      <c r="A50" s="25"/>
      <c r="B50" s="134"/>
      <c r="C50" s="135"/>
      <c r="D50" s="150">
        <f t="shared" ref="D50:I50" si="18">SUM(D48:D49)</f>
        <v>711</v>
      </c>
      <c r="E50" s="151">
        <f t="shared" si="18"/>
        <v>353</v>
      </c>
      <c r="F50" s="152">
        <f t="shared" si="18"/>
        <v>1064</v>
      </c>
      <c r="G50" s="153">
        <f t="shared" si="18"/>
        <v>715</v>
      </c>
      <c r="H50" s="154">
        <f t="shared" si="18"/>
        <v>352</v>
      </c>
      <c r="I50" s="155">
        <f t="shared" si="18"/>
        <v>1067</v>
      </c>
      <c r="J50" s="154">
        <f t="shared" si="14"/>
        <v>1426</v>
      </c>
      <c r="K50" s="151">
        <f t="shared" si="15"/>
        <v>705</v>
      </c>
      <c r="L50" s="156">
        <f t="shared" si="16"/>
        <v>2131</v>
      </c>
    </row>
    <row r="51" spans="1:12" ht="14.85" customHeight="1" x14ac:dyDescent="0.2">
      <c r="A51" s="23" t="s">
        <v>20</v>
      </c>
      <c r="B51" s="172" t="s">
        <v>79</v>
      </c>
      <c r="C51" s="173" t="s">
        <v>77</v>
      </c>
      <c r="D51" s="170">
        <v>341</v>
      </c>
      <c r="E51" s="171">
        <v>161</v>
      </c>
      <c r="F51" s="144">
        <f>SUM(D51+E51)</f>
        <v>502</v>
      </c>
      <c r="G51" s="177">
        <v>401</v>
      </c>
      <c r="H51" s="176">
        <v>173</v>
      </c>
      <c r="I51" s="143">
        <f>SUM(G51+H51)</f>
        <v>574</v>
      </c>
      <c r="J51" s="115">
        <f t="shared" si="14"/>
        <v>742</v>
      </c>
      <c r="K51" s="141">
        <f t="shared" si="15"/>
        <v>334</v>
      </c>
      <c r="L51" s="144">
        <f t="shared" si="16"/>
        <v>1076</v>
      </c>
    </row>
    <row r="52" spans="1:12" ht="14.85" customHeight="1" x14ac:dyDescent="0.2">
      <c r="A52" s="24"/>
      <c r="B52" s="174" t="s">
        <v>80</v>
      </c>
      <c r="C52" s="175"/>
      <c r="D52" s="236">
        <v>357</v>
      </c>
      <c r="E52" s="237">
        <v>154</v>
      </c>
      <c r="F52" s="149">
        <f>SUM(D52+E52)</f>
        <v>511</v>
      </c>
      <c r="G52" s="231">
        <v>361</v>
      </c>
      <c r="H52" s="232">
        <v>182</v>
      </c>
      <c r="I52" s="148">
        <f>SUM(G52+H52)</f>
        <v>543</v>
      </c>
      <c r="J52" s="117">
        <f t="shared" si="14"/>
        <v>718</v>
      </c>
      <c r="K52" s="146">
        <f t="shared" si="15"/>
        <v>336</v>
      </c>
      <c r="L52" s="149">
        <f t="shared" si="16"/>
        <v>1054</v>
      </c>
    </row>
    <row r="53" spans="1:12" ht="14.85" customHeight="1" thickBot="1" x14ac:dyDescent="0.25">
      <c r="A53" s="25"/>
      <c r="B53" s="134"/>
      <c r="C53" s="135"/>
      <c r="D53" s="150">
        <f t="shared" ref="D53:I53" si="19">SUM(D51:D52)</f>
        <v>698</v>
      </c>
      <c r="E53" s="151">
        <f t="shared" si="19"/>
        <v>315</v>
      </c>
      <c r="F53" s="152">
        <f t="shared" si="19"/>
        <v>1013</v>
      </c>
      <c r="G53" s="153">
        <f t="shared" si="19"/>
        <v>762</v>
      </c>
      <c r="H53" s="154">
        <f t="shared" si="19"/>
        <v>355</v>
      </c>
      <c r="I53" s="155">
        <f t="shared" si="19"/>
        <v>1117</v>
      </c>
      <c r="J53" s="154">
        <f t="shared" si="14"/>
        <v>1460</v>
      </c>
      <c r="K53" s="151">
        <f t="shared" si="15"/>
        <v>670</v>
      </c>
      <c r="L53" s="156">
        <f t="shared" si="16"/>
        <v>2130</v>
      </c>
    </row>
    <row r="54" spans="1:12" ht="14.85" customHeight="1" x14ac:dyDescent="0.2">
      <c r="A54" s="23" t="s">
        <v>21</v>
      </c>
      <c r="B54" s="226" t="s">
        <v>121</v>
      </c>
      <c r="C54" s="227" t="s">
        <v>98</v>
      </c>
      <c r="D54" s="255">
        <v>345</v>
      </c>
      <c r="E54" s="256">
        <v>159</v>
      </c>
      <c r="F54" s="41">
        <f>SUM(D54+E54)</f>
        <v>504</v>
      </c>
      <c r="G54" s="243">
        <v>399</v>
      </c>
      <c r="H54" s="233">
        <v>173</v>
      </c>
      <c r="I54" s="295">
        <f>SUM(G54+H54)</f>
        <v>572</v>
      </c>
      <c r="J54" s="123">
        <f t="shared" si="14"/>
        <v>744</v>
      </c>
      <c r="K54" s="300">
        <f t="shared" si="15"/>
        <v>332</v>
      </c>
      <c r="L54" s="41">
        <f t="shared" si="16"/>
        <v>1076</v>
      </c>
    </row>
    <row r="55" spans="1:12" ht="14.85" customHeight="1" x14ac:dyDescent="0.2">
      <c r="A55" s="24"/>
      <c r="B55" s="234" t="s">
        <v>122</v>
      </c>
      <c r="C55" s="235"/>
      <c r="D55" s="257">
        <v>347</v>
      </c>
      <c r="E55" s="258">
        <v>183</v>
      </c>
      <c r="F55" s="282">
        <f>SUM(D55+E55)</f>
        <v>530</v>
      </c>
      <c r="G55" s="231">
        <v>348</v>
      </c>
      <c r="H55" s="232">
        <v>132</v>
      </c>
      <c r="I55" s="110">
        <f>SUM(G55+H55)</f>
        <v>480</v>
      </c>
      <c r="J55" s="109">
        <f t="shared" si="14"/>
        <v>695</v>
      </c>
      <c r="K55" s="112">
        <f t="shared" si="15"/>
        <v>315</v>
      </c>
      <c r="L55" s="282">
        <f t="shared" si="16"/>
        <v>1010</v>
      </c>
    </row>
    <row r="56" spans="1:12" ht="14.85" customHeight="1" thickBot="1" x14ac:dyDescent="0.25">
      <c r="A56" s="25"/>
      <c r="B56" s="260"/>
      <c r="C56" s="268"/>
      <c r="D56" s="271">
        <f t="shared" ref="D56:I56" si="20">SUM(D54:D55)</f>
        <v>692</v>
      </c>
      <c r="E56" s="273">
        <f t="shared" si="20"/>
        <v>342</v>
      </c>
      <c r="F56" s="284">
        <f t="shared" si="20"/>
        <v>1034</v>
      </c>
      <c r="G56" s="291">
        <f t="shared" si="20"/>
        <v>747</v>
      </c>
      <c r="H56" s="293">
        <f t="shared" si="20"/>
        <v>305</v>
      </c>
      <c r="I56" s="298">
        <f t="shared" si="20"/>
        <v>1052</v>
      </c>
      <c r="J56" s="293">
        <f t="shared" si="14"/>
        <v>1439</v>
      </c>
      <c r="K56" s="273">
        <f t="shared" si="15"/>
        <v>647</v>
      </c>
      <c r="L56" s="304">
        <f t="shared" si="16"/>
        <v>2086</v>
      </c>
    </row>
    <row r="57" spans="1:12" ht="14.85" customHeight="1" x14ac:dyDescent="0.2">
      <c r="A57" s="23" t="s">
        <v>22</v>
      </c>
      <c r="B57" s="180" t="s">
        <v>111</v>
      </c>
      <c r="C57" s="181" t="s">
        <v>112</v>
      </c>
      <c r="D57" s="178">
        <v>344</v>
      </c>
      <c r="E57" s="179">
        <v>142</v>
      </c>
      <c r="F57" s="285">
        <f>SUM(D57+E57)</f>
        <v>486</v>
      </c>
      <c r="G57" s="185">
        <v>351</v>
      </c>
      <c r="H57" s="184">
        <v>182</v>
      </c>
      <c r="I57" s="87">
        <f>SUM(G57+H57)</f>
        <v>533</v>
      </c>
      <c r="J57" s="38">
        <f t="shared" si="14"/>
        <v>695</v>
      </c>
      <c r="K57" s="127">
        <f t="shared" si="15"/>
        <v>324</v>
      </c>
      <c r="L57" s="41">
        <f t="shared" si="16"/>
        <v>1019</v>
      </c>
    </row>
    <row r="58" spans="1:12" ht="14.85" customHeight="1" x14ac:dyDescent="0.2">
      <c r="A58" s="24"/>
      <c r="B58" s="182" t="s">
        <v>113</v>
      </c>
      <c r="C58" s="183"/>
      <c r="D58" s="236">
        <v>341</v>
      </c>
      <c r="E58" s="237">
        <v>141</v>
      </c>
      <c r="F58" s="288">
        <f>SUM(D58+E58)</f>
        <v>482</v>
      </c>
      <c r="G58" s="231">
        <v>372</v>
      </c>
      <c r="H58" s="232">
        <v>176</v>
      </c>
      <c r="I58" s="44">
        <f>SUM(G58+H58)</f>
        <v>548</v>
      </c>
      <c r="J58" s="39">
        <f t="shared" si="14"/>
        <v>713</v>
      </c>
      <c r="K58" s="37">
        <f t="shared" si="15"/>
        <v>317</v>
      </c>
      <c r="L58" s="42">
        <f t="shared" si="16"/>
        <v>1030</v>
      </c>
    </row>
    <row r="59" spans="1:12" ht="14.85" customHeight="1" thickBot="1" x14ac:dyDescent="0.25">
      <c r="A59" s="25"/>
      <c r="B59" s="264"/>
      <c r="C59" s="98"/>
      <c r="D59" s="45">
        <f t="shared" ref="D59:I59" si="21">SUM(D57:D58)</f>
        <v>685</v>
      </c>
      <c r="E59" s="46">
        <f t="shared" si="21"/>
        <v>283</v>
      </c>
      <c r="F59" s="47">
        <f t="shared" si="21"/>
        <v>968</v>
      </c>
      <c r="G59" s="84">
        <f t="shared" si="21"/>
        <v>723</v>
      </c>
      <c r="H59" s="85">
        <f t="shared" si="21"/>
        <v>358</v>
      </c>
      <c r="I59" s="86">
        <f t="shared" si="21"/>
        <v>1081</v>
      </c>
      <c r="J59" s="49">
        <f t="shared" si="14"/>
        <v>1408</v>
      </c>
      <c r="K59" s="46">
        <f t="shared" si="15"/>
        <v>641</v>
      </c>
      <c r="L59" s="51">
        <f t="shared" si="16"/>
        <v>2049</v>
      </c>
    </row>
    <row r="60" spans="1:12" ht="14.85" customHeight="1" x14ac:dyDescent="0.2">
      <c r="A60" s="23" t="s">
        <v>23</v>
      </c>
      <c r="B60" s="188" t="s">
        <v>115</v>
      </c>
      <c r="C60" s="189" t="s">
        <v>98</v>
      </c>
      <c r="D60" s="186">
        <v>348</v>
      </c>
      <c r="E60" s="187">
        <v>187</v>
      </c>
      <c r="F60" s="126">
        <f>SUM(D60+E60)</f>
        <v>535</v>
      </c>
      <c r="G60" s="231">
        <v>342</v>
      </c>
      <c r="H60" s="232">
        <v>155</v>
      </c>
      <c r="I60" s="87">
        <f>SUM(G60+H60)</f>
        <v>497</v>
      </c>
      <c r="J60" s="38">
        <f t="shared" si="14"/>
        <v>690</v>
      </c>
      <c r="K60" s="127">
        <f t="shared" si="15"/>
        <v>342</v>
      </c>
      <c r="L60" s="41">
        <f t="shared" si="16"/>
        <v>1032</v>
      </c>
    </row>
    <row r="61" spans="1:12" ht="14.85" customHeight="1" x14ac:dyDescent="0.2">
      <c r="A61" s="24"/>
      <c r="B61" s="190" t="s">
        <v>116</v>
      </c>
      <c r="C61" s="191"/>
      <c r="D61" s="236">
        <v>346</v>
      </c>
      <c r="E61" s="237">
        <v>192</v>
      </c>
      <c r="F61" s="100">
        <f>SUM(D61+E61)</f>
        <v>538</v>
      </c>
      <c r="G61" s="243">
        <v>334</v>
      </c>
      <c r="H61" s="233">
        <v>128</v>
      </c>
      <c r="I61" s="44">
        <f>SUM(G61+H61)</f>
        <v>462</v>
      </c>
      <c r="J61" s="39">
        <f t="shared" si="14"/>
        <v>680</v>
      </c>
      <c r="K61" s="37">
        <f t="shared" si="15"/>
        <v>320</v>
      </c>
      <c r="L61" s="42">
        <f t="shared" si="16"/>
        <v>1000</v>
      </c>
    </row>
    <row r="62" spans="1:12" ht="14.85" customHeight="1" thickBot="1" x14ac:dyDescent="0.25">
      <c r="A62" s="25"/>
      <c r="B62" s="263"/>
      <c r="C62" s="125"/>
      <c r="D62" s="45">
        <f t="shared" ref="D62:I62" si="22">SUM(D60:D61)</f>
        <v>694</v>
      </c>
      <c r="E62" s="46">
        <f t="shared" si="22"/>
        <v>379</v>
      </c>
      <c r="F62" s="47">
        <f t="shared" si="22"/>
        <v>1073</v>
      </c>
      <c r="G62" s="84">
        <f t="shared" si="22"/>
        <v>676</v>
      </c>
      <c r="H62" s="85">
        <f t="shared" si="22"/>
        <v>283</v>
      </c>
      <c r="I62" s="86">
        <f t="shared" si="22"/>
        <v>959</v>
      </c>
      <c r="J62" s="49">
        <f t="shared" si="14"/>
        <v>1370</v>
      </c>
      <c r="K62" s="46">
        <f t="shared" si="15"/>
        <v>662</v>
      </c>
      <c r="L62" s="51">
        <f t="shared" si="16"/>
        <v>2032</v>
      </c>
    </row>
    <row r="63" spans="1:12" ht="14.85" customHeight="1" x14ac:dyDescent="0.2">
      <c r="A63" s="23" t="s">
        <v>24</v>
      </c>
      <c r="B63" s="194" t="s">
        <v>90</v>
      </c>
      <c r="C63" s="195" t="s">
        <v>88</v>
      </c>
      <c r="D63" s="192">
        <v>328</v>
      </c>
      <c r="E63" s="193">
        <v>137</v>
      </c>
      <c r="F63" s="274">
        <f>SUM(D63+E63)</f>
        <v>465</v>
      </c>
      <c r="G63" s="199">
        <v>321</v>
      </c>
      <c r="H63" s="198">
        <v>114</v>
      </c>
      <c r="I63" s="294">
        <f>SUM(G63+H63)</f>
        <v>435</v>
      </c>
      <c r="J63" s="233">
        <f t="shared" si="14"/>
        <v>649</v>
      </c>
      <c r="K63" s="104">
        <f t="shared" si="15"/>
        <v>251</v>
      </c>
      <c r="L63" s="230">
        <f t="shared" si="16"/>
        <v>900</v>
      </c>
    </row>
    <row r="64" spans="1:12" ht="14.85" customHeight="1" x14ac:dyDescent="0.2">
      <c r="A64" s="24"/>
      <c r="B64" s="196" t="s">
        <v>91</v>
      </c>
      <c r="C64" s="197"/>
      <c r="D64" s="236">
        <v>347</v>
      </c>
      <c r="E64" s="237">
        <v>155</v>
      </c>
      <c r="F64" s="278">
        <f>SUM(D64+E64)</f>
        <v>502</v>
      </c>
      <c r="G64" s="231">
        <v>353</v>
      </c>
      <c r="H64" s="232">
        <v>191</v>
      </c>
      <c r="I64" s="296">
        <f>SUM(G64+H64)</f>
        <v>544</v>
      </c>
      <c r="J64" s="299">
        <f t="shared" si="14"/>
        <v>700</v>
      </c>
      <c r="K64" s="301">
        <f t="shared" si="15"/>
        <v>346</v>
      </c>
      <c r="L64" s="302">
        <f t="shared" si="16"/>
        <v>1046</v>
      </c>
    </row>
    <row r="65" spans="1:17" ht="14.85" customHeight="1" thickBot="1" x14ac:dyDescent="0.25">
      <c r="A65" s="25"/>
      <c r="B65" s="259"/>
      <c r="C65" s="265"/>
      <c r="D65" s="270">
        <f t="shared" ref="D65:I65" si="23">SUM(D63:D64)</f>
        <v>675</v>
      </c>
      <c r="E65" s="272">
        <f t="shared" si="23"/>
        <v>292</v>
      </c>
      <c r="F65" s="283">
        <f t="shared" si="23"/>
        <v>967</v>
      </c>
      <c r="G65" s="290">
        <f t="shared" si="23"/>
        <v>674</v>
      </c>
      <c r="H65" s="292">
        <f t="shared" si="23"/>
        <v>305</v>
      </c>
      <c r="I65" s="297">
        <f t="shared" si="23"/>
        <v>979</v>
      </c>
      <c r="J65" s="292">
        <f t="shared" si="14"/>
        <v>1349</v>
      </c>
      <c r="K65" s="272">
        <f t="shared" si="15"/>
        <v>597</v>
      </c>
      <c r="L65" s="303">
        <f t="shared" si="16"/>
        <v>1946</v>
      </c>
    </row>
    <row r="66" spans="1:17" s="12" customFormat="1" ht="14.85" customHeight="1" x14ac:dyDescent="0.2">
      <c r="A66" s="23" t="s">
        <v>25</v>
      </c>
      <c r="B66" s="202" t="s">
        <v>83</v>
      </c>
      <c r="C66" s="203" t="s">
        <v>84</v>
      </c>
      <c r="D66" s="200">
        <v>367</v>
      </c>
      <c r="E66" s="201">
        <v>174</v>
      </c>
      <c r="F66" s="277">
        <f>SUM(D66+E66)</f>
        <v>541</v>
      </c>
      <c r="G66" s="207">
        <v>179</v>
      </c>
      <c r="H66" s="206">
        <v>70</v>
      </c>
      <c r="I66" s="294">
        <v>249</v>
      </c>
      <c r="J66" s="233">
        <f t="shared" si="14"/>
        <v>546</v>
      </c>
      <c r="K66" s="104">
        <f t="shared" si="15"/>
        <v>244</v>
      </c>
      <c r="L66" s="230">
        <f t="shared" si="16"/>
        <v>790</v>
      </c>
    </row>
    <row r="67" spans="1:17" s="12" customFormat="1" ht="14.85" customHeight="1" x14ac:dyDescent="0.2">
      <c r="A67" s="24"/>
      <c r="B67" s="204" t="s">
        <v>85</v>
      </c>
      <c r="C67" s="205"/>
      <c r="D67" s="236">
        <v>364</v>
      </c>
      <c r="E67" s="237">
        <v>173</v>
      </c>
      <c r="F67" s="281">
        <f>SUM(D67+E67)</f>
        <v>537</v>
      </c>
      <c r="G67" s="231">
        <v>357</v>
      </c>
      <c r="H67" s="232">
        <v>183</v>
      </c>
      <c r="I67" s="296">
        <f>SUM(G67+H67)</f>
        <v>540</v>
      </c>
      <c r="J67" s="299">
        <f t="shared" si="14"/>
        <v>721</v>
      </c>
      <c r="K67" s="301">
        <f t="shared" si="15"/>
        <v>356</v>
      </c>
      <c r="L67" s="302">
        <f t="shared" si="16"/>
        <v>1077</v>
      </c>
    </row>
    <row r="68" spans="1:17" ht="14.85" customHeight="1" thickBot="1" x14ac:dyDescent="0.25">
      <c r="A68" s="25"/>
      <c r="B68" s="259"/>
      <c r="C68" s="265"/>
      <c r="D68" s="270">
        <f t="shared" ref="D68:I68" si="24">SUM(D66:D67)</f>
        <v>731</v>
      </c>
      <c r="E68" s="272">
        <f t="shared" si="24"/>
        <v>347</v>
      </c>
      <c r="F68" s="283">
        <f t="shared" si="24"/>
        <v>1078</v>
      </c>
      <c r="G68" s="290">
        <f t="shared" si="24"/>
        <v>536</v>
      </c>
      <c r="H68" s="292">
        <f t="shared" si="24"/>
        <v>253</v>
      </c>
      <c r="I68" s="297">
        <f t="shared" si="24"/>
        <v>789</v>
      </c>
      <c r="J68" s="292">
        <f t="shared" si="14"/>
        <v>1267</v>
      </c>
      <c r="K68" s="272">
        <f t="shared" si="15"/>
        <v>600</v>
      </c>
      <c r="L68" s="303">
        <f t="shared" si="16"/>
        <v>1867</v>
      </c>
      <c r="N68" s="12"/>
      <c r="O68" s="12"/>
      <c r="P68" s="12"/>
      <c r="Q68" s="12"/>
    </row>
    <row r="69" spans="1:17" ht="14.85" customHeight="1" x14ac:dyDescent="0.2">
      <c r="A69" s="23" t="s">
        <v>26</v>
      </c>
      <c r="B69" s="210" t="s">
        <v>97</v>
      </c>
      <c r="C69" s="211" t="s">
        <v>98</v>
      </c>
      <c r="D69" s="208">
        <v>341</v>
      </c>
      <c r="E69" s="209">
        <v>164</v>
      </c>
      <c r="F69" s="277">
        <f>SUM(D69+E69)</f>
        <v>505</v>
      </c>
      <c r="G69" s="253">
        <v>0</v>
      </c>
      <c r="H69" s="254">
        <v>0</v>
      </c>
      <c r="I69" s="294">
        <f>SUM(G69+H69)</f>
        <v>0</v>
      </c>
      <c r="J69" s="233">
        <f t="shared" si="14"/>
        <v>341</v>
      </c>
      <c r="K69" s="104">
        <f t="shared" si="15"/>
        <v>164</v>
      </c>
      <c r="L69" s="230">
        <f t="shared" si="16"/>
        <v>505</v>
      </c>
      <c r="N69" s="12"/>
      <c r="O69" s="38"/>
      <c r="P69" s="38"/>
      <c r="Q69" s="12"/>
    </row>
    <row r="70" spans="1:17" ht="14.85" customHeight="1" x14ac:dyDescent="0.2">
      <c r="A70" s="24"/>
      <c r="B70" s="212" t="s">
        <v>99</v>
      </c>
      <c r="C70" s="213"/>
      <c r="D70" s="236">
        <v>364</v>
      </c>
      <c r="E70" s="237">
        <v>190</v>
      </c>
      <c r="F70" s="281">
        <f>SUM(D70+E70)</f>
        <v>554</v>
      </c>
      <c r="G70" s="231">
        <v>358</v>
      </c>
      <c r="H70" s="237">
        <v>185</v>
      </c>
      <c r="I70" s="296">
        <f>SUM(G70+H70)</f>
        <v>543</v>
      </c>
      <c r="J70" s="299">
        <f t="shared" si="14"/>
        <v>722</v>
      </c>
      <c r="K70" s="301">
        <f t="shared" si="15"/>
        <v>375</v>
      </c>
      <c r="L70" s="302">
        <f t="shared" si="16"/>
        <v>1097</v>
      </c>
      <c r="N70" s="12"/>
      <c r="O70" s="38"/>
      <c r="P70" s="38"/>
      <c r="Q70" s="12"/>
    </row>
    <row r="71" spans="1:17" ht="14.85" customHeight="1" thickBot="1" x14ac:dyDescent="0.25">
      <c r="A71" s="25"/>
      <c r="B71" s="259"/>
      <c r="C71" s="265"/>
      <c r="D71" s="270">
        <f t="shared" ref="D71:I71" si="25">SUM(D69:D70)</f>
        <v>705</v>
      </c>
      <c r="E71" s="272">
        <f t="shared" si="25"/>
        <v>354</v>
      </c>
      <c r="F71" s="283">
        <f t="shared" si="25"/>
        <v>1059</v>
      </c>
      <c r="G71" s="290">
        <f t="shared" si="25"/>
        <v>358</v>
      </c>
      <c r="H71" s="292">
        <f t="shared" si="25"/>
        <v>185</v>
      </c>
      <c r="I71" s="297">
        <f t="shared" si="25"/>
        <v>543</v>
      </c>
      <c r="J71" s="292">
        <f t="shared" si="14"/>
        <v>1063</v>
      </c>
      <c r="K71" s="272">
        <f t="shared" si="15"/>
        <v>539</v>
      </c>
      <c r="L71" s="303">
        <f t="shared" si="16"/>
        <v>1602</v>
      </c>
      <c r="N71" s="12"/>
      <c r="O71" s="12"/>
      <c r="P71" s="12"/>
      <c r="Q71" s="12"/>
    </row>
    <row r="72" spans="1:17" ht="14.85" customHeight="1" x14ac:dyDescent="0.2">
      <c r="A72" s="23" t="s">
        <v>27</v>
      </c>
      <c r="B72" s="226" t="s">
        <v>87</v>
      </c>
      <c r="C72" s="227" t="s">
        <v>88</v>
      </c>
      <c r="D72" s="214">
        <v>377</v>
      </c>
      <c r="E72" s="215">
        <v>144</v>
      </c>
      <c r="F72" s="274">
        <f>SUM(D72+E72)</f>
        <v>521</v>
      </c>
      <c r="G72" s="248">
        <v>380</v>
      </c>
      <c r="H72" s="249">
        <v>156</v>
      </c>
      <c r="I72" s="294">
        <f>SUM(G72+H72)</f>
        <v>536</v>
      </c>
      <c r="J72" s="233">
        <f t="shared" si="14"/>
        <v>757</v>
      </c>
      <c r="K72" s="104">
        <f t="shared" si="15"/>
        <v>300</v>
      </c>
      <c r="L72" s="230">
        <f t="shared" si="16"/>
        <v>1057</v>
      </c>
      <c r="N72" s="12"/>
      <c r="O72" s="12"/>
      <c r="P72" s="12"/>
      <c r="Q72" s="12"/>
    </row>
    <row r="73" spans="1:17" ht="14.85" customHeight="1" x14ac:dyDescent="0.2">
      <c r="A73" s="24"/>
      <c r="B73" s="234" t="s">
        <v>89</v>
      </c>
      <c r="C73" s="235"/>
      <c r="D73" s="236">
        <v>351</v>
      </c>
      <c r="E73" s="237">
        <v>186</v>
      </c>
      <c r="F73" s="278">
        <f>SUM(D73+E73)</f>
        <v>537</v>
      </c>
      <c r="G73" s="250">
        <v>0</v>
      </c>
      <c r="H73" s="251">
        <v>0</v>
      </c>
      <c r="I73" s="296">
        <f>SUM(G73+H73)</f>
        <v>0</v>
      </c>
      <c r="J73" s="299">
        <f t="shared" si="14"/>
        <v>351</v>
      </c>
      <c r="K73" s="301">
        <f t="shared" si="15"/>
        <v>186</v>
      </c>
      <c r="L73" s="302">
        <f t="shared" si="16"/>
        <v>537</v>
      </c>
      <c r="N73" s="12"/>
      <c r="O73" s="12"/>
      <c r="P73" s="12"/>
      <c r="Q73" s="12"/>
    </row>
    <row r="74" spans="1:17" ht="14.85" customHeight="1" thickBot="1" x14ac:dyDescent="0.25">
      <c r="A74" s="25"/>
      <c r="B74" s="261"/>
      <c r="C74" s="267"/>
      <c r="D74" s="270">
        <f t="shared" ref="D74:I74" si="26">SUM(D72:D73)</f>
        <v>728</v>
      </c>
      <c r="E74" s="272">
        <f t="shared" si="26"/>
        <v>330</v>
      </c>
      <c r="F74" s="283">
        <f t="shared" si="26"/>
        <v>1058</v>
      </c>
      <c r="G74" s="290">
        <f t="shared" si="26"/>
        <v>380</v>
      </c>
      <c r="H74" s="292">
        <f t="shared" si="26"/>
        <v>156</v>
      </c>
      <c r="I74" s="297">
        <f t="shared" si="26"/>
        <v>536</v>
      </c>
      <c r="J74" s="292">
        <f t="shared" si="14"/>
        <v>1108</v>
      </c>
      <c r="K74" s="272">
        <f t="shared" si="15"/>
        <v>486</v>
      </c>
      <c r="L74" s="303">
        <f t="shared" si="16"/>
        <v>1594</v>
      </c>
    </row>
    <row r="75" spans="1:17" ht="14.85" customHeight="1" x14ac:dyDescent="0.2">
      <c r="A75" s="23" t="s">
        <v>28</v>
      </c>
      <c r="B75" s="241" t="s">
        <v>109</v>
      </c>
      <c r="C75" s="242" t="s">
        <v>98</v>
      </c>
      <c r="D75" s="228">
        <v>217</v>
      </c>
      <c r="E75" s="229">
        <v>76</v>
      </c>
      <c r="F75" s="287">
        <f>SUM(D75+E75)</f>
        <v>293</v>
      </c>
      <c r="G75" s="217">
        <v>0</v>
      </c>
      <c r="H75" s="216">
        <v>0</v>
      </c>
      <c r="I75" s="43">
        <f>SUM(G75+H75)</f>
        <v>0</v>
      </c>
      <c r="J75" s="38">
        <f t="shared" si="14"/>
        <v>217</v>
      </c>
      <c r="K75" s="127">
        <f t="shared" si="15"/>
        <v>76</v>
      </c>
      <c r="L75" s="41">
        <f t="shared" si="16"/>
        <v>293</v>
      </c>
    </row>
    <row r="76" spans="1:17" ht="14.85" customHeight="1" x14ac:dyDescent="0.2">
      <c r="A76" s="24"/>
      <c r="B76" s="244" t="s">
        <v>110</v>
      </c>
      <c r="C76" s="245"/>
      <c r="D76" s="236">
        <v>354</v>
      </c>
      <c r="E76" s="237">
        <v>168</v>
      </c>
      <c r="F76" s="289">
        <f>SUM(D76+E76)</f>
        <v>522</v>
      </c>
      <c r="G76" s="231">
        <v>362</v>
      </c>
      <c r="H76" s="232">
        <v>160</v>
      </c>
      <c r="I76" s="44">
        <f>SUM(G76+H76)</f>
        <v>522</v>
      </c>
      <c r="J76" s="39">
        <f t="shared" si="14"/>
        <v>716</v>
      </c>
      <c r="K76" s="37">
        <f t="shared" si="15"/>
        <v>328</v>
      </c>
      <c r="L76" s="42">
        <f t="shared" si="16"/>
        <v>1044</v>
      </c>
    </row>
    <row r="77" spans="1:17" ht="14.85" customHeight="1" thickBot="1" x14ac:dyDescent="0.25">
      <c r="A77" s="25"/>
      <c r="B77" s="91"/>
      <c r="C77" s="125"/>
      <c r="D77" s="45">
        <f t="shared" ref="D77:I77" si="27">SUM(D75:D76)</f>
        <v>571</v>
      </c>
      <c r="E77" s="46">
        <f t="shared" si="27"/>
        <v>244</v>
      </c>
      <c r="F77" s="47">
        <f t="shared" si="27"/>
        <v>815</v>
      </c>
      <c r="G77" s="48">
        <f t="shared" si="27"/>
        <v>362</v>
      </c>
      <c r="H77" s="49">
        <f t="shared" si="27"/>
        <v>160</v>
      </c>
      <c r="I77" s="50">
        <f t="shared" si="27"/>
        <v>522</v>
      </c>
      <c r="J77" s="49">
        <f t="shared" si="14"/>
        <v>933</v>
      </c>
      <c r="K77" s="46">
        <f t="shared" si="15"/>
        <v>404</v>
      </c>
      <c r="L77" s="51">
        <f t="shared" si="16"/>
        <v>1337</v>
      </c>
    </row>
    <row r="78" spans="1:17" ht="14.85" customHeight="1" x14ac:dyDescent="0.2">
      <c r="A78" s="23" t="s">
        <v>29</v>
      </c>
      <c r="B78" s="220" t="s">
        <v>74</v>
      </c>
      <c r="C78" s="221" t="s">
        <v>64</v>
      </c>
      <c r="D78" s="218">
        <v>37</v>
      </c>
      <c r="E78" s="219">
        <v>0</v>
      </c>
      <c r="F78" s="274">
        <f>SUM(D78+E78)</f>
        <v>37</v>
      </c>
      <c r="G78" s="225">
        <v>0</v>
      </c>
      <c r="H78" s="224">
        <v>0</v>
      </c>
      <c r="I78" s="294">
        <f>SUM(G78+H78)</f>
        <v>0</v>
      </c>
      <c r="J78" s="233">
        <f t="shared" si="14"/>
        <v>37</v>
      </c>
      <c r="K78" s="104">
        <f t="shared" si="15"/>
        <v>0</v>
      </c>
      <c r="L78" s="230">
        <f t="shared" si="16"/>
        <v>37</v>
      </c>
    </row>
    <row r="79" spans="1:17" ht="14.85" customHeight="1" x14ac:dyDescent="0.2">
      <c r="A79" s="24"/>
      <c r="B79" s="222" t="s">
        <v>75</v>
      </c>
      <c r="C79" s="223"/>
      <c r="D79" s="236">
        <v>345</v>
      </c>
      <c r="E79" s="237">
        <v>171</v>
      </c>
      <c r="F79" s="278">
        <f>SUM(D79+E79)</f>
        <v>516</v>
      </c>
      <c r="G79" s="231">
        <v>367</v>
      </c>
      <c r="H79" s="232">
        <v>183</v>
      </c>
      <c r="I79" s="296">
        <f>SUM(G79+H79)</f>
        <v>550</v>
      </c>
      <c r="J79" s="299">
        <f t="shared" si="14"/>
        <v>712</v>
      </c>
      <c r="K79" s="301">
        <f t="shared" si="15"/>
        <v>354</v>
      </c>
      <c r="L79" s="302">
        <f t="shared" si="16"/>
        <v>1066</v>
      </c>
    </row>
    <row r="80" spans="1:17" ht="14.85" customHeight="1" thickBot="1" x14ac:dyDescent="0.25">
      <c r="A80" s="25"/>
      <c r="B80" s="259"/>
      <c r="C80" s="265"/>
      <c r="D80" s="270">
        <f t="shared" ref="D80:I80" si="28">SUM(D78:D79)</f>
        <v>382</v>
      </c>
      <c r="E80" s="272">
        <f t="shared" si="28"/>
        <v>171</v>
      </c>
      <c r="F80" s="283">
        <f t="shared" si="28"/>
        <v>553</v>
      </c>
      <c r="G80" s="290">
        <f t="shared" si="28"/>
        <v>367</v>
      </c>
      <c r="H80" s="292">
        <f t="shared" si="28"/>
        <v>183</v>
      </c>
      <c r="I80" s="297">
        <f t="shared" si="28"/>
        <v>550</v>
      </c>
      <c r="J80" s="292">
        <f t="shared" si="14"/>
        <v>749</v>
      </c>
      <c r="K80" s="272">
        <f t="shared" si="15"/>
        <v>354</v>
      </c>
      <c r="L80" s="303">
        <f t="shared" si="16"/>
        <v>1103</v>
      </c>
    </row>
    <row r="81" spans="1:12" ht="14.1" customHeight="1" x14ac:dyDescent="0.2">
      <c r="A81" s="11"/>
      <c r="B81" s="92"/>
      <c r="C81" s="102"/>
      <c r="D81" s="38"/>
      <c r="E81" s="38"/>
      <c r="F81" s="38"/>
      <c r="G81" s="38"/>
      <c r="H81" s="38"/>
      <c r="I81" s="38"/>
      <c r="J81" s="38"/>
      <c r="K81" s="38"/>
      <c r="L81" s="83"/>
    </row>
    <row r="82" spans="1:12" ht="14.1" customHeight="1" x14ac:dyDescent="0.2">
      <c r="A82" s="11"/>
      <c r="B82" s="94"/>
      <c r="C82" s="99"/>
      <c r="D82" s="13"/>
      <c r="E82" s="13"/>
      <c r="F82" s="13"/>
      <c r="G82" s="13"/>
      <c r="H82" s="13"/>
      <c r="J82" s="13"/>
      <c r="K82" s="13"/>
    </row>
    <row r="83" spans="1:12" x14ac:dyDescent="0.2">
      <c r="L83" s="6" t="s">
        <v>30</v>
      </c>
    </row>
  </sheetData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POS-POLF</vt:lpstr>
      <vt:lpstr>POS-FIN</vt:lpstr>
      <vt:lpstr>DVOJICE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PEKO</dc:creator>
  <cp:lastModifiedBy>KlemenU</cp:lastModifiedBy>
  <cp:lastPrinted>2020-02-20T07:50:17Z</cp:lastPrinted>
  <dcterms:created xsi:type="dcterms:W3CDTF">2000-12-11T06:58:20Z</dcterms:created>
  <dcterms:modified xsi:type="dcterms:W3CDTF">2020-02-24T19:03:58Z</dcterms:modified>
</cp:coreProperties>
</file>